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9720" windowHeight="7050" tabRatio="626" firstSheet="4" activeTab="5"/>
  </bookViews>
  <sheets>
    <sheet name="About..." sheetId="1" r:id="rId1"/>
    <sheet name="Divers" sheetId="2" r:id="rId2"/>
    <sheet name="He Gas Cylinders" sheetId="3" r:id="rId3"/>
    <sheet name="O2 Gas Cylinders" sheetId="4" r:id="rId4"/>
    <sheet name="Bottom Mix Cylinders" sheetId="5" r:id="rId5"/>
    <sheet name="He Decanting Matrix (Bottom)" sheetId="6" r:id="rId6"/>
    <sheet name="O2 Decanting Matrix (Bottom)" sheetId="7" r:id="rId7"/>
    <sheet name="Travel Mix Cylinders" sheetId="8" r:id="rId8"/>
    <sheet name="He Decanting Matrix (Travel)" sheetId="9" r:id="rId9"/>
    <sheet name="O2 Decanting Matrix (Travel)" sheetId="10" r:id="rId10"/>
    <sheet name="Deco Mix Cylinders" sheetId="11" r:id="rId11"/>
    <sheet name="O2 Decanting Matrix (Deco)" sheetId="12" r:id="rId12"/>
    <sheet name="Air Fill Matrix" sheetId="13" r:id="rId13"/>
  </sheets>
  <definedNames>
    <definedName name="BottomHe1">'He Decanting Matrix (Bottom)'!$E$4:$E$23</definedName>
    <definedName name="BottomHe10">'He Decanting Matrix (Bottom)'!$AF$4:$AF$23</definedName>
    <definedName name="BottomHe10End">'He Decanting Matrix (Bottom)'!$AE$4:$AE$23</definedName>
    <definedName name="BottomHe11">'He Decanting Matrix (Bottom)'!$AI$4:$AI$23</definedName>
    <definedName name="BottomHe11End">'He Decanting Matrix (Bottom)'!$AH$4:$AH$23</definedName>
    <definedName name="BottomHe12">'He Decanting Matrix (Bottom)'!$AL$4:$AL$23</definedName>
    <definedName name="BottomHe12End">'He Decanting Matrix (Bottom)'!$AK$4:$AK$23</definedName>
    <definedName name="BottomHe1End">'He Decanting Matrix (Bottom)'!$D$4:$D$23</definedName>
    <definedName name="BottomHe2">'He Decanting Matrix (Bottom)'!$H$4:$H$23</definedName>
    <definedName name="BottomHe2End">'He Decanting Matrix (Bottom)'!$G$4:$G$23</definedName>
    <definedName name="BottomHe3">'He Decanting Matrix (Bottom)'!$K$4:$K$23</definedName>
    <definedName name="BottomHe3End">'He Decanting Matrix (Bottom)'!$J$4:$J$23</definedName>
    <definedName name="BottomHe4">'He Decanting Matrix (Bottom)'!$N$4:$N$23</definedName>
    <definedName name="BottomHe4End">'He Decanting Matrix (Bottom)'!$M$4:$M$23</definedName>
    <definedName name="BottomHe5">'He Decanting Matrix (Bottom)'!$Q$4:$Q$23</definedName>
    <definedName name="BottomHe5End">'He Decanting Matrix (Bottom)'!$P$4:$P$23</definedName>
    <definedName name="BottomHe6">'He Decanting Matrix (Bottom)'!$T$4:$T$23</definedName>
    <definedName name="BottomHe6End">'He Decanting Matrix (Bottom)'!$S$4:$S$23</definedName>
    <definedName name="BottomHe7">'He Decanting Matrix (Bottom)'!$W$4:$W$23</definedName>
    <definedName name="BottomHe7End">'He Decanting Matrix (Bottom)'!$V$4:$V$23</definedName>
    <definedName name="BottomHe8">'He Decanting Matrix (Bottom)'!$Z$4:$Z$23</definedName>
    <definedName name="BottomHe8End">'He Decanting Matrix (Bottom)'!$Y$4:$Y$23</definedName>
    <definedName name="BottomHe9">'He Decanting Matrix (Bottom)'!$AC$4:$AC$23</definedName>
    <definedName name="BottomHe9End">'He Decanting Matrix (Bottom)'!$AB$4:$AB$23</definedName>
    <definedName name="BottomHePercent">'Bottom Mix Cylinders'!$E$4:$E$15</definedName>
    <definedName name="BottomO21">'O2 Decanting Matrix (Bottom)'!$E$4:$E$23</definedName>
    <definedName name="BottomO210">'O2 Decanting Matrix (Bottom)'!$AF$4:$AF$23</definedName>
    <definedName name="BottomO210End">'O2 Decanting Matrix (Bottom)'!$AE$4:$AE$23</definedName>
    <definedName name="BottomO211">'O2 Decanting Matrix (Bottom)'!$AI$4:$AI$23</definedName>
    <definedName name="BottomO211End">'O2 Decanting Matrix (Bottom)'!$AH$4:$AH$23</definedName>
    <definedName name="BottomO212">'O2 Decanting Matrix (Bottom)'!$AL$4:$AL$23</definedName>
    <definedName name="BottomO212End">'O2 Decanting Matrix (Bottom)'!$AK$4:$AK$23</definedName>
    <definedName name="BottomO21End">'O2 Decanting Matrix (Bottom)'!$D$4:$D$23</definedName>
    <definedName name="BottomO22">'O2 Decanting Matrix (Bottom)'!$H$4:$H$23</definedName>
    <definedName name="BottomO22End">'O2 Decanting Matrix (Bottom)'!$G$4:$G$23</definedName>
    <definedName name="BottomO23">'O2 Decanting Matrix (Bottom)'!$K$4:$K$23</definedName>
    <definedName name="BottomO23End">'O2 Decanting Matrix (Bottom)'!$J$4:$J$23</definedName>
    <definedName name="BottomO24">'O2 Decanting Matrix (Bottom)'!$N$4:$N$23</definedName>
    <definedName name="BottomO24End">'O2 Decanting Matrix (Bottom)'!$M$4:$M$23</definedName>
    <definedName name="BottomO25">'O2 Decanting Matrix (Bottom)'!$Q$4:$Q$23</definedName>
    <definedName name="BottomO25End">'O2 Decanting Matrix (Bottom)'!$P$4:$P$23</definedName>
    <definedName name="BottomO26">'O2 Decanting Matrix (Bottom)'!$T$4:$T$23</definedName>
    <definedName name="BottomO26End">'O2 Decanting Matrix (Bottom)'!$S$4:$S$23</definedName>
    <definedName name="BottomO27">'O2 Decanting Matrix (Bottom)'!$W$4:$W$23</definedName>
    <definedName name="BottomO27End">'O2 Decanting Matrix (Bottom)'!$V$4:$V$23</definedName>
    <definedName name="BottomO28">'O2 Decanting Matrix (Bottom)'!$Z$4:$Z$23</definedName>
    <definedName name="BottomO28End">'O2 Decanting Matrix (Bottom)'!$Y$4:$Y$23</definedName>
    <definedName name="BottomO29">'O2 Decanting Matrix (Bottom)'!$AC$4:$AC$23</definedName>
    <definedName name="BottomO29End">'O2 Decanting Matrix (Bottom)'!$AB$4:$AB$23</definedName>
    <definedName name="BottomO2Percent">'Bottom Mix Cylinders'!$D$4:$D$15</definedName>
    <definedName name="BottomPressure">'Bottom Mix Cylinders'!$F$4:$F$15</definedName>
    <definedName name="BottomSize">'Bottom Mix Cylinders'!$C$4:$C$15</definedName>
    <definedName name="Deco1" localSheetId="6">'O2 Decanting Matrix (Bottom)'!$E$4:$E$23</definedName>
    <definedName name="Deco2" localSheetId="6">'O2 Decanting Matrix (Bottom)'!$H$4:$H$23</definedName>
    <definedName name="deco3" localSheetId="6">'O2 Decanting Matrix (Bottom)'!$K$4:$K$23</definedName>
    <definedName name="Deco4" localSheetId="6">'O2 Decanting Matrix (Bottom)'!$N$4:$N$23</definedName>
    <definedName name="Deco5" localSheetId="6">'O2 Decanting Matrix (Bottom)'!$Q$4:$Q$23</definedName>
    <definedName name="Deco6" localSheetId="6">'O2 Decanting Matrix (Bottom)'!$T$4:$T$23</definedName>
    <definedName name="Deco7" localSheetId="6">'O2 Decanting Matrix (Bottom)'!$W$4:$W$23</definedName>
    <definedName name="Deco8" localSheetId="6">'O2 Decanting Matrix (Bottom)'!$Z$4:$Z$23</definedName>
    <definedName name="DecoCurO2">'Deco Mix Cylinders'!$D$4:$D$15</definedName>
    <definedName name="DecoCurPressure">'Deco Mix Cylinders'!$E$4:$E$15</definedName>
    <definedName name="DecoDesO2">'Deco Mix Cylinders'!$F$4:$F$15</definedName>
    <definedName name="DecoDesPressure">'Deco Mix Cylinders'!$G$4:$G$15</definedName>
    <definedName name="DecoO21">'O2 Decanting Matrix (Deco)'!$E$4:$E$23</definedName>
    <definedName name="DecoO210">'O2 Decanting Matrix (Deco)'!$AF$4:$AF$23</definedName>
    <definedName name="DecoO210End">'O2 Decanting Matrix (Deco)'!$AE$4:$AE$23</definedName>
    <definedName name="DecoO211">'O2 Decanting Matrix (Deco)'!$AI$4:$AI$23</definedName>
    <definedName name="DecoO211End">'O2 Decanting Matrix (Deco)'!$AH$4:$AH$23</definedName>
    <definedName name="DecoO212">'O2 Decanting Matrix (Deco)'!$AL$4:$AL$23</definedName>
    <definedName name="DecoO212End">'O2 Decanting Matrix (Deco)'!$AK$4:$AK$23</definedName>
    <definedName name="DecoO21End">'O2 Decanting Matrix (Deco)'!$D$4:$D$23</definedName>
    <definedName name="DecoO22">'O2 Decanting Matrix (Deco)'!$H$4:$H$23</definedName>
    <definedName name="DecoO22End">'O2 Decanting Matrix (Deco)'!$G$4:$G$23</definedName>
    <definedName name="DecoO23">'O2 Decanting Matrix (Deco)'!$K$4:$K$23</definedName>
    <definedName name="DecoO23End">'O2 Decanting Matrix (Deco)'!$J$4:$J$23</definedName>
    <definedName name="DecoO24">'O2 Decanting Matrix (Deco)'!$N$4:$N$23</definedName>
    <definedName name="DecoO24End">'O2 Decanting Matrix (Deco)'!$M$4:$M$23</definedName>
    <definedName name="DecoO25">'O2 Decanting Matrix (Deco)'!$Q$4:$Q$23</definedName>
    <definedName name="DecoO25End">'O2 Decanting Matrix (Deco)'!$P$4:$P$23</definedName>
    <definedName name="DecoO26">'O2 Decanting Matrix (Deco)'!$T$4:$T$23</definedName>
    <definedName name="DecoO26End">'O2 Decanting Matrix (Deco)'!$S$4:$S$23</definedName>
    <definedName name="DecoO27">'O2 Decanting Matrix (Deco)'!$W$4:$W$23</definedName>
    <definedName name="DecoO27End">'O2 Decanting Matrix (Deco)'!$V$4:$V$23</definedName>
    <definedName name="DecoO28">'O2 Decanting Matrix (Deco)'!$Z$4:$Z$23</definedName>
    <definedName name="DecoO28End">'O2 Decanting Matrix (Deco)'!$Y$4:$Y$23</definedName>
    <definedName name="DecoO29">'O2 Decanting Matrix (Deco)'!$AC$4:$AC$23</definedName>
    <definedName name="DecoO29End">'O2 Decanting Matrix (Deco)'!$AB$4:$AB$23</definedName>
    <definedName name="DecoSize">'Deco Mix Cylinders'!$C$4:$C$15</definedName>
    <definedName name="HePressure">'He Gas Cylinders'!$C$3:$C$22</definedName>
    <definedName name="HeResidue">'He Gas Cylinders'!$D$3:$D$22</definedName>
    <definedName name="HeSize">'He Gas Cylinders'!$B$3:$B$22</definedName>
    <definedName name="O2Pressure">'O2 Gas Cylinders'!$C$3:$C$22</definedName>
    <definedName name="O2Residue">'O2 Gas Cylinders'!$D$3:$D$22</definedName>
    <definedName name="O2Size">'O2 Gas Cylinders'!$B$3:$B$22</definedName>
    <definedName name="_xlnm.Print_Area" localSheetId="6">'O2 Decanting Matrix (Bottom)'!$A$1:$Z$24</definedName>
    <definedName name="TravelCurO2">'Travel Mix Cylinders'!$D$4:$D$15</definedName>
    <definedName name="TravelCurPressure">'Travel Mix Cylinders'!$E$4:$E$15</definedName>
    <definedName name="TravelDesHe">'Travel Mix Cylinders'!$G$4:$G$15</definedName>
    <definedName name="TravelDesO2">'Travel Mix Cylinders'!$F$4:$F$15</definedName>
    <definedName name="TravelDesPressure">'Travel Mix Cylinders'!$H$4:$H$15</definedName>
    <definedName name="TravelHe1">'He Decanting Matrix (Travel)'!$E$4:$E$23</definedName>
    <definedName name="TravelHe10">'He Decanting Matrix (Travel)'!$AF$4:$AF$23</definedName>
    <definedName name="TravelHe10End">'He Decanting Matrix (Travel)'!$AE$4:$AE$23</definedName>
    <definedName name="TravelHe11">'He Decanting Matrix (Travel)'!$AI$4:$AI$23</definedName>
    <definedName name="TravelHe11End">'He Decanting Matrix (Travel)'!$AH$4:$AH$23</definedName>
    <definedName name="TravelHe12">'He Decanting Matrix (Travel)'!$AL$4:$AL$23</definedName>
    <definedName name="TravelHe12End">'He Decanting Matrix (Travel)'!$AK$4:$AK$23</definedName>
    <definedName name="TravelHe1End">'He Decanting Matrix (Travel)'!$D$4:$D$23</definedName>
    <definedName name="TravelHe2">'He Decanting Matrix (Travel)'!$H$4:$H$23</definedName>
    <definedName name="TravelHe2End">'He Decanting Matrix (Travel)'!$G$4:$G$23</definedName>
    <definedName name="TravelHe3">'He Decanting Matrix (Travel)'!$K$4:$K$23</definedName>
    <definedName name="TravelHe3End">'He Decanting Matrix (Travel)'!$J$4:$J$23</definedName>
    <definedName name="TravelHe4">'He Decanting Matrix (Travel)'!$N$4:$N$23</definedName>
    <definedName name="TravelHe4End">'He Decanting Matrix (Travel)'!$M$4:$M$23</definedName>
    <definedName name="TravelHe5">'He Decanting Matrix (Travel)'!$Q$4:$Q$23</definedName>
    <definedName name="TravelHe5End">'He Decanting Matrix (Travel)'!$P$4:$P$23</definedName>
    <definedName name="TravelHe6">'He Decanting Matrix (Travel)'!$T$4:$T$23</definedName>
    <definedName name="TravelHe6End">'He Decanting Matrix (Travel)'!$S$4:$S$23</definedName>
    <definedName name="TravelHe7">'He Decanting Matrix (Travel)'!$W$4:$W$23</definedName>
    <definedName name="TravelHe7End">'He Decanting Matrix (Travel)'!$V$4:$V$23</definedName>
    <definedName name="TravelHe8">'He Decanting Matrix (Travel)'!$Z$4:$Z$23</definedName>
    <definedName name="TravelHe8End">'He Decanting Matrix (Travel)'!$Y$4:$Y$23</definedName>
    <definedName name="TravelHe9">'He Decanting Matrix (Travel)'!$AC$4:$AC$23</definedName>
    <definedName name="TravelHe9End">'He Decanting Matrix (Travel)'!$AB$4:$AB$23</definedName>
    <definedName name="TravelO21">'O2 Decanting Matrix (Travel)'!$E$4:$E$23</definedName>
    <definedName name="TravelO210">'O2 Decanting Matrix (Travel)'!$AF$4:$AF$23</definedName>
    <definedName name="TravelO210End">'O2 Decanting Matrix (Travel)'!$AE$4:$AE$23</definedName>
    <definedName name="TravelO211">'O2 Decanting Matrix (Travel)'!$AI$4:$AI$23</definedName>
    <definedName name="TravelO211End">'O2 Decanting Matrix (Travel)'!$AH$4:$AH$23</definedName>
    <definedName name="TravelO212">'O2 Decanting Matrix (Travel)'!$AL$4:$AL$23</definedName>
    <definedName name="TravelO212End">'O2 Decanting Matrix (Travel)'!$AK$4:$AK$23</definedName>
    <definedName name="TravelO21End">'O2 Decanting Matrix (Travel)'!$D$4:$D$23</definedName>
    <definedName name="TravelO22">'O2 Decanting Matrix (Travel)'!$H$4:$H$23</definedName>
    <definedName name="TravelO22End">'O2 Decanting Matrix (Travel)'!$G$4:$G$23</definedName>
    <definedName name="TravelO23">'O2 Decanting Matrix (Travel)'!$K$4:$K$23</definedName>
    <definedName name="TravelO23End">'O2 Decanting Matrix (Travel)'!$J$4:$J$23</definedName>
    <definedName name="TravelO24">'O2 Decanting Matrix (Travel)'!$N$4:$N$23</definedName>
    <definedName name="TravelO24End">'O2 Decanting Matrix (Travel)'!$M$4:$M$23</definedName>
    <definedName name="TravelO25">'O2 Decanting Matrix (Travel)'!$Q$4:$Q$23</definedName>
    <definedName name="TravelO25End">'O2 Decanting Matrix (Travel)'!$P$4:$P$23</definedName>
    <definedName name="TravelO26">'O2 Decanting Matrix (Travel)'!$T$4:$T$23</definedName>
    <definedName name="TravelO26End">'O2 Decanting Matrix (Travel)'!$S$4:$S$23</definedName>
    <definedName name="TravelO27">'O2 Decanting Matrix (Travel)'!$W$4:$W$23</definedName>
    <definedName name="TravelO27End">'O2 Decanting Matrix (Travel)'!$V$4:$V$23</definedName>
    <definedName name="TravelO28">'O2 Decanting Matrix (Travel)'!$Z$4:$Z$23</definedName>
    <definedName name="TravelO28End">'O2 Decanting Matrix (Travel)'!$Y$4:$Y$23</definedName>
    <definedName name="TravelO29">'O2 Decanting Matrix (Travel)'!$AC$4:$AC$23</definedName>
    <definedName name="TravelO29End">'O2 Decanting Matrix (Travel)'!$AB$4:$AB$23</definedName>
    <definedName name="TravelSize">'Travel Mix Cylinders'!$C$4:$C$15</definedName>
    <definedName name="TS1" localSheetId="5">'He Decanting Matrix (Bottom)'!$E$4:$E$17</definedName>
    <definedName name="TS1Remaining" localSheetId="5">'He Decanting Matrix (Bottom)'!$D$4:$D$17</definedName>
    <definedName name="TS1Remaining" localSheetId="8">'He Decanting Matrix (Travel)'!$D$4:$D$17</definedName>
    <definedName name="TS1Remaining" localSheetId="11">'O2 Decanting Matrix (Deco)'!$D$4:$D$17</definedName>
    <definedName name="TS2" localSheetId="5">'He Decanting Matrix (Bottom)'!$H$4:$H$17</definedName>
    <definedName name="TS2Remaining" localSheetId="5">'He Decanting Matrix (Bottom)'!$G$4:$G$17</definedName>
    <definedName name="TS2Remaining" localSheetId="8">'He Decanting Matrix (Travel)'!$G$4:$G$17</definedName>
    <definedName name="TS2Remaining" localSheetId="11">'O2 Decanting Matrix (Deco)'!$G$4:$G$17</definedName>
    <definedName name="TS3" localSheetId="5">'He Decanting Matrix (Bottom)'!$K$4:$K$17</definedName>
    <definedName name="TS3Remaing" localSheetId="5">'He Decanting Matrix (Bottom)'!$J$4:$J$17</definedName>
    <definedName name="TS3Remaing" localSheetId="8">'He Decanting Matrix (Travel)'!$J$4:$J$17</definedName>
    <definedName name="TS3Remaing" localSheetId="11">'O2 Decanting Matrix (Deco)'!$J$4:$J$17</definedName>
    <definedName name="TS4" localSheetId="5">'He Decanting Matrix (Bottom)'!$N$4:$N$17</definedName>
    <definedName name="TS4Remaining" localSheetId="5">'He Decanting Matrix (Bottom)'!$M$4:$M$17</definedName>
    <definedName name="TS4Remaining" localSheetId="8">'He Decanting Matrix (Travel)'!$M$4:$M$17</definedName>
    <definedName name="TS4Remaining" localSheetId="11">'O2 Decanting Matrix (Deco)'!$M$4:$M$17</definedName>
    <definedName name="TS5" localSheetId="5">'He Decanting Matrix (Bottom)'!$Q$4:$Q$17</definedName>
    <definedName name="TS5Remaining" localSheetId="5">'He Decanting Matrix (Bottom)'!$P$4:$P$17</definedName>
    <definedName name="TS5Remaining" localSheetId="8">'He Decanting Matrix (Travel)'!$P$4:$P$17</definedName>
    <definedName name="TS5Remaining" localSheetId="11">'O2 Decanting Matrix (Deco)'!$P$4:$P$17</definedName>
    <definedName name="TS6" localSheetId="5">'He Decanting Matrix (Bottom)'!$T$4:$T$17</definedName>
    <definedName name="TS6Remaining" localSheetId="5">'He Decanting Matrix (Bottom)'!$S$4:$S$17</definedName>
    <definedName name="TS6Remaining" localSheetId="8">'He Decanting Matrix (Travel)'!$S$4:$S$17</definedName>
    <definedName name="TS6Remaining" localSheetId="11">'O2 Decanting Matrix (Deco)'!$S$4:$S$17</definedName>
    <definedName name="TS7" localSheetId="5">'He Decanting Matrix (Bottom)'!$W$4:$W$17</definedName>
    <definedName name="TS8" localSheetId="5">'He Decanting Matrix (Bottom)'!$Z$4:$Z$17</definedName>
  </definedNames>
  <calcPr fullCalcOnLoad="1"/>
</workbook>
</file>

<file path=xl/sharedStrings.xml><?xml version="1.0" encoding="utf-8"?>
<sst xmlns="http://schemas.openxmlformats.org/spreadsheetml/2006/main" count="313" uniqueCount="82">
  <si>
    <t>Size (ltr)</t>
  </si>
  <si>
    <t>Pressure (bar)</t>
  </si>
  <si>
    <t>Residue (bar)</t>
  </si>
  <si>
    <t>Cyl. No.</t>
  </si>
  <si>
    <t>O2</t>
  </si>
  <si>
    <t>He</t>
  </si>
  <si>
    <t>Bottom Mix Cylinders</t>
  </si>
  <si>
    <t>O2(%)</t>
  </si>
  <si>
    <t>He(%)</t>
  </si>
  <si>
    <t>Current Contents (bar)</t>
  </si>
  <si>
    <t>Desired Contents (bar)</t>
  </si>
  <si>
    <t>Diver's Name</t>
  </si>
  <si>
    <t>Set No.</t>
  </si>
  <si>
    <t>Joe Bloggs</t>
  </si>
  <si>
    <t>He Gas Cylinders</t>
  </si>
  <si>
    <t>O2 Gas Cylinders</t>
  </si>
  <si>
    <t>Travel Mix Cylinders</t>
  </si>
  <si>
    <t>Deco Mix Cylinders</t>
  </si>
  <si>
    <t>O2 Cyl No:</t>
  </si>
  <si>
    <t>Start</t>
  </si>
  <si>
    <t>End</t>
  </si>
  <si>
    <t>Total</t>
  </si>
  <si>
    <t>%</t>
  </si>
  <si>
    <t>N2</t>
  </si>
  <si>
    <t>He Cyl No:</t>
  </si>
  <si>
    <t>Gas Mix Calculations</t>
  </si>
  <si>
    <t>Target Depth (msw)</t>
  </si>
  <si>
    <t>END (msw)</t>
  </si>
  <si>
    <t>Air Fill Matrix</t>
  </si>
  <si>
    <t>ppO2 (bar)</t>
  </si>
  <si>
    <t>Gas Element</t>
  </si>
  <si>
    <t>Notes:</t>
  </si>
  <si>
    <t>% Overfill factor for He:</t>
  </si>
  <si>
    <t>Partial Pressure Filling By Cascading For Bottom Mix Cylinders</t>
  </si>
  <si>
    <t>% Overfill factor for O2:</t>
  </si>
  <si>
    <t>Fill</t>
  </si>
  <si>
    <t>Partial Pressure Filling By Cascading For Travel Mix Cylinders</t>
  </si>
  <si>
    <t>Partial Pressure Filling By Cascading For Deco Mix Cylinders</t>
  </si>
  <si>
    <t>John Smith</t>
  </si>
  <si>
    <t>Paul Owen</t>
  </si>
  <si>
    <t>Ian Galloway</t>
  </si>
  <si>
    <t>Julian Bath</t>
  </si>
  <si>
    <t>Name</t>
  </si>
  <si>
    <t>Cylinder No</t>
  </si>
  <si>
    <t>Divers</t>
  </si>
  <si>
    <t>Bottom (bar)</t>
  </si>
  <si>
    <t>Travel (bar)</t>
  </si>
  <si>
    <t>Deco (bar)</t>
  </si>
  <si>
    <t>Cylinder Numbers</t>
  </si>
  <si>
    <t>Cylinder Type</t>
  </si>
  <si>
    <t>% Overfill Air:</t>
  </si>
  <si>
    <t>A N Other</t>
  </si>
  <si>
    <t>NB - If not using He in Travel Mix in the calculations then set END to '0'</t>
  </si>
  <si>
    <t>Balance after O2 &amp; He is assumed to be N2. Any text appearing in Red is due to an impossible mix. Eg less O2 required than is already in the cylinders</t>
  </si>
  <si>
    <t>What's this spreadsheet for...</t>
  </si>
  <si>
    <t xml:space="preserve">I designed it for our Trimix trips where we would be staying at the coast </t>
  </si>
  <si>
    <t xml:space="preserve">for a week's Mix diving and where there are no gas mixing facilities </t>
  </si>
  <si>
    <t xml:space="preserve">available, thus we would have to have gas cylinders delivered and mix </t>
  </si>
  <si>
    <t>overnight.</t>
  </si>
  <si>
    <t xml:space="preserve">The problem I was initially trying to solve was how many He and O2 </t>
  </si>
  <si>
    <t xml:space="preserve">cylinders would I need for a given trip with the dives we were planning </t>
  </si>
  <si>
    <t xml:space="preserve">etc. </t>
  </si>
  <si>
    <t xml:space="preserve">As I got into the workings of this I expanded the sheets so that they </t>
  </si>
  <si>
    <t xml:space="preserve">actually give a filling matrix for each stage of gas mixing for bottom </t>
  </si>
  <si>
    <t xml:space="preserve">mix, travel mix and deco mix cylinders. Using a bank of up to 20 He and 20 </t>
  </si>
  <si>
    <t xml:space="preserve">O2 gas cylinders then topping off with air from a compressor. Allowing for </t>
  </si>
  <si>
    <t xml:space="preserve">12 different peoples' needs in terms of mix; enabling use of residual </t>
  </si>
  <si>
    <t xml:space="preserve">I've not used it in anger yet and it may still have some errors in it, </t>
  </si>
  <si>
    <t xml:space="preserve">however I'm sure if nothing else some of the calculations would be of </t>
  </si>
  <si>
    <t>interest.</t>
  </si>
  <si>
    <t xml:space="preserve">It's designed in Excel '97 (v8.0) with most of the calculations in Visual </t>
  </si>
  <si>
    <t>Basic for Applications and is 276K in size.</t>
  </si>
  <si>
    <t>O2 and adding He if needed in the case of the Travel Mix blending.</t>
  </si>
  <si>
    <t>Any problems / comments, I can be reached at: DiveBase@msn.com or</t>
  </si>
  <si>
    <t>L.D.Orchard@VLA.MAFF.GOV.UK</t>
  </si>
  <si>
    <t>Have fun!</t>
  </si>
  <si>
    <t>Please note…</t>
  </si>
  <si>
    <t>How to use it…</t>
  </si>
  <si>
    <t xml:space="preserve">Disclaimer: The author (not a certified gas blender) of this spreadsheet accepts no responsibility for any personal injury or equipment damage of any nature due to it's use. You and you alone are responsible for all aspects of your diving. This is not an alternative to being an experienced gas blender in order to produce the gases for your dive. </t>
  </si>
  <si>
    <t>One small problem…</t>
  </si>
  <si>
    <t>Although you can set up the banks to have say only 5 cylinders, I would suggest you still hold details for the full 20. You can still estimate your total needs just as easily, as you can see on the matrices whether a cylinder is used or not. There does seem to be some odd behaviour where the filling details for a diving cylinder in the matrices will extend to another gas cylinder and there isnt another one available beyond the one about to be used. Hence the earlier recommendation.</t>
  </si>
  <si>
    <t>Simply move along the tabs editing the text in green. All other text is not intended to be edited and should recalculate the matrices automatically. If you paste a load of values in then the calculations are run for each value so you may have to be patient and wait for it to finish. I havnt protected the workbook in any way, so you might want to keep a copy somewhere before you use it. Each workbook will deal with one dive. Later, to have a sequence of dives, simply create excel links between the cells for the O2 and He gas cylinders starting pressures to the end of the last mixing matrix in the previous workbook this way they are carried forward.</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</si>
</sst>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numFmt numFmtId="173" formatCode="\-0"/>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quot;£&quot;* #,##0.00_);_(&quot;£&quot;* \(#,##0.00\);_(&quot;£&quot;* &quot;-&quot;??_);_(@_)"/>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0"/>
    <numFmt numFmtId="189" formatCode="0.00;;"/>
    <numFmt numFmtId="190" formatCode="0.0%"/>
    <numFmt numFmtId="191" formatCode="0.000%"/>
    <numFmt numFmtId="192" formatCode="0%;\(0%\);"/>
    <numFmt numFmtId="193" formatCode="_(* #,##0.0_);_(* \(#,##0.0\);_(* &quot;-&quot;??_);_(@_)"/>
    <numFmt numFmtId="194" formatCode="0.00_);[Red]\(0.00\)"/>
    <numFmt numFmtId="195" formatCode="0.0_);[Red]\(0.0\)"/>
    <numFmt numFmtId="196" formatCode="0.000"/>
    <numFmt numFmtId="197" formatCode="0.0%;[Red]\(0.0%\)"/>
    <numFmt numFmtId="198" formatCode="0_);[Red]\(0\)"/>
    <numFmt numFmtId="199" formatCode="#\ ????/????"/>
    <numFmt numFmtId="200" formatCode="#\ ??????/??????"/>
  </numFmts>
  <fonts count="11">
    <font>
      <sz val="10"/>
      <name val="Arial"/>
      <family val="0"/>
    </font>
    <font>
      <b/>
      <sz val="20"/>
      <name val="Arial"/>
      <family val="2"/>
    </font>
    <font>
      <sz val="10"/>
      <name val="MS Sans Serif"/>
      <family val="0"/>
    </font>
    <font>
      <sz val="8"/>
      <name val="Arial"/>
      <family val="2"/>
    </font>
    <font>
      <b/>
      <sz val="12"/>
      <name val="Arial"/>
      <family val="2"/>
    </font>
    <font>
      <sz val="10"/>
      <color indexed="57"/>
      <name val="Arial"/>
      <family val="2"/>
    </font>
    <font>
      <sz val="8"/>
      <color indexed="57"/>
      <name val="Arial"/>
      <family val="2"/>
    </font>
    <font>
      <sz val="8"/>
      <color indexed="8"/>
      <name val="Arial"/>
      <family val="2"/>
    </font>
    <font>
      <sz val="10"/>
      <color indexed="8"/>
      <name val="Arial"/>
      <family val="2"/>
    </font>
    <font>
      <b/>
      <sz val="10"/>
      <color indexed="8"/>
      <name val="Arial"/>
      <family val="2"/>
    </font>
    <font>
      <sz val="10"/>
      <color indexed="10"/>
      <name val="Arial"/>
      <family val="2"/>
    </font>
  </fonts>
  <fills count="2">
    <fill>
      <patternFill/>
    </fill>
    <fill>
      <patternFill patternType="gray125"/>
    </fill>
  </fills>
  <borders count="1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38" fontId="2"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0" fontId="2"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0" fillId="0" borderId="0" applyFont="0" applyFill="0" applyBorder="0" applyAlignment="0" applyProtection="0"/>
    <xf numFmtId="165" fontId="2"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167" fontId="2" fillId="0" borderId="0" applyFont="0" applyFill="0" applyBorder="0" applyAlignment="0" applyProtection="0"/>
    <xf numFmtId="179"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103">
    <xf numFmtId="0" fontId="0" fillId="0" borderId="0" xfId="0" applyAlignment="1">
      <alignment/>
    </xf>
    <xf numFmtId="0" fontId="0" fillId="0" borderId="0" xfId="0" applyAlignment="1">
      <alignment horizontal="center" wrapText="1"/>
    </xf>
    <xf numFmtId="0" fontId="0" fillId="0" borderId="0" xfId="0" applyAlignment="1">
      <alignment horizontal="center"/>
    </xf>
    <xf numFmtId="0" fontId="1" fillId="0" borderId="0" xfId="0" applyFont="1" applyAlignment="1">
      <alignment/>
    </xf>
    <xf numFmtId="0" fontId="0" fillId="0" borderId="1" xfId="0" applyBorder="1" applyAlignment="1">
      <alignment horizontal="center"/>
    </xf>
    <xf numFmtId="0" fontId="0" fillId="0" borderId="2" xfId="0" applyBorder="1" applyAlignment="1">
      <alignment/>
    </xf>
    <xf numFmtId="0" fontId="0" fillId="0" borderId="0" xfId="0" applyBorder="1" applyAlignment="1">
      <alignment horizontal="center"/>
    </xf>
    <xf numFmtId="0" fontId="0" fillId="0" borderId="3" xfId="0" applyBorder="1" applyAlignment="1">
      <alignment horizontal="center"/>
    </xf>
    <xf numFmtId="0" fontId="0" fillId="0" borderId="3" xfId="0" applyBorder="1" applyAlignment="1">
      <alignment/>
    </xf>
    <xf numFmtId="0" fontId="0" fillId="0" borderId="4" xfId="0" applyBorder="1" applyAlignment="1">
      <alignment horizontal="center"/>
    </xf>
    <xf numFmtId="0" fontId="0" fillId="0" borderId="5" xfId="0" applyBorder="1" applyAlignment="1">
      <alignment/>
    </xf>
    <xf numFmtId="0" fontId="1" fillId="0" borderId="6" xfId="0" applyFont="1" applyBorder="1" applyAlignment="1">
      <alignment horizontal="left"/>
    </xf>
    <xf numFmtId="0" fontId="1" fillId="0" borderId="7" xfId="0" applyFont="1" applyBorder="1" applyAlignment="1">
      <alignment horizontal="center"/>
    </xf>
    <xf numFmtId="0" fontId="0" fillId="0" borderId="7" xfId="0" applyBorder="1" applyAlignment="1">
      <alignment horizontal="center"/>
    </xf>
    <xf numFmtId="0" fontId="0" fillId="0" borderId="8" xfId="0" applyBorder="1" applyAlignment="1">
      <alignment/>
    </xf>
    <xf numFmtId="0" fontId="0" fillId="0" borderId="9"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xf>
    <xf numFmtId="0" fontId="0" fillId="0" borderId="0" xfId="0" applyBorder="1" applyAlignment="1">
      <alignment/>
    </xf>
    <xf numFmtId="0" fontId="0" fillId="0" borderId="4" xfId="0" applyBorder="1" applyAlignment="1">
      <alignment/>
    </xf>
    <xf numFmtId="0" fontId="1" fillId="0" borderId="6" xfId="0" applyFont="1" applyBorder="1" applyAlignment="1">
      <alignment/>
    </xf>
    <xf numFmtId="0" fontId="0" fillId="0" borderId="7" xfId="0" applyBorder="1" applyAlignment="1">
      <alignment/>
    </xf>
    <xf numFmtId="2" fontId="0" fillId="0" borderId="0" xfId="0" applyNumberFormat="1" applyBorder="1" applyAlignment="1">
      <alignment/>
    </xf>
    <xf numFmtId="2" fontId="0" fillId="0" borderId="4" xfId="0" applyNumberFormat="1" applyBorder="1" applyAlignment="1">
      <alignment horizontal="center"/>
    </xf>
    <xf numFmtId="0" fontId="3" fillId="0" borderId="0" xfId="0" applyFont="1" applyAlignment="1">
      <alignment/>
    </xf>
    <xf numFmtId="0" fontId="4" fillId="0" borderId="6" xfId="0" applyFont="1" applyBorder="1" applyAlignment="1">
      <alignment horizontal="left"/>
    </xf>
    <xf numFmtId="0" fontId="0" fillId="0" borderId="2" xfId="0" applyBorder="1" applyAlignment="1">
      <alignment horizontal="right"/>
    </xf>
    <xf numFmtId="0" fontId="0" fillId="0" borderId="13" xfId="0" applyBorder="1" applyAlignment="1">
      <alignment horizontal="right"/>
    </xf>
    <xf numFmtId="0" fontId="0" fillId="0" borderId="14" xfId="0" applyBorder="1" applyAlignment="1">
      <alignment horizontal="right"/>
    </xf>
    <xf numFmtId="0" fontId="3" fillId="0" borderId="6" xfId="0" applyFont="1" applyBorder="1" applyAlignment="1">
      <alignment/>
    </xf>
    <xf numFmtId="0" fontId="3" fillId="0" borderId="7" xfId="0" applyFont="1" applyBorder="1" applyAlignment="1">
      <alignment horizontal="center"/>
    </xf>
    <xf numFmtId="0" fontId="3" fillId="0" borderId="8" xfId="0" applyFont="1" applyBorder="1" applyAlignment="1">
      <alignment horizontal="center"/>
    </xf>
    <xf numFmtId="0" fontId="3" fillId="0" borderId="14" xfId="0" applyFont="1" applyBorder="1" applyAlignment="1">
      <alignment/>
    </xf>
    <xf numFmtId="1" fontId="3" fillId="0" borderId="1" xfId="0" applyNumberFormat="1" applyFont="1" applyBorder="1" applyAlignment="1">
      <alignment/>
    </xf>
    <xf numFmtId="1" fontId="3" fillId="0" borderId="9" xfId="0" applyNumberFormat="1" applyFont="1" applyBorder="1" applyAlignment="1">
      <alignment/>
    </xf>
    <xf numFmtId="0" fontId="3" fillId="0" borderId="2" xfId="0" applyFont="1" applyBorder="1" applyAlignment="1">
      <alignment/>
    </xf>
    <xf numFmtId="1" fontId="3" fillId="0" borderId="0" xfId="0" applyNumberFormat="1" applyFont="1" applyBorder="1" applyAlignment="1">
      <alignment/>
    </xf>
    <xf numFmtId="1" fontId="3" fillId="0" borderId="3" xfId="0" applyNumberFormat="1" applyFont="1" applyBorder="1" applyAlignment="1">
      <alignment/>
    </xf>
    <xf numFmtId="0" fontId="3" fillId="0" borderId="0" xfId="0" applyFont="1" applyAlignment="1">
      <alignment horizontal="right"/>
    </xf>
    <xf numFmtId="0" fontId="3" fillId="0" borderId="10" xfId="0" applyFont="1" applyBorder="1" applyAlignment="1">
      <alignment/>
    </xf>
    <xf numFmtId="2" fontId="3" fillId="0" borderId="0" xfId="0" applyNumberFormat="1" applyFont="1" applyAlignment="1">
      <alignment/>
    </xf>
    <xf numFmtId="1" fontId="3" fillId="0" borderId="0" xfId="0" applyNumberFormat="1" applyFont="1" applyAlignment="1">
      <alignment/>
    </xf>
    <xf numFmtId="1" fontId="3" fillId="0" borderId="2" xfId="0" applyNumberFormat="1" applyFont="1" applyBorder="1" applyAlignment="1">
      <alignment/>
    </xf>
    <xf numFmtId="0" fontId="1" fillId="0" borderId="0" xfId="0" applyFont="1" applyBorder="1" applyAlignment="1">
      <alignment/>
    </xf>
    <xf numFmtId="0" fontId="0" fillId="0" borderId="10" xfId="0" applyBorder="1" applyAlignment="1">
      <alignment/>
    </xf>
    <xf numFmtId="0" fontId="5" fillId="0" borderId="1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11" xfId="0" applyFont="1" applyBorder="1" applyAlignment="1" applyProtection="1">
      <alignment/>
      <protection locked="0"/>
    </xf>
    <xf numFmtId="0" fontId="5" fillId="0" borderId="12" xfId="0" applyFont="1" applyBorder="1" applyAlignment="1" applyProtection="1">
      <alignment/>
      <protection locked="0"/>
    </xf>
    <xf numFmtId="0" fontId="5" fillId="0" borderId="3" xfId="0" applyFont="1" applyBorder="1" applyAlignment="1" applyProtection="1">
      <alignment horizontal="center"/>
      <protection locked="0"/>
    </xf>
    <xf numFmtId="0" fontId="6" fillId="0" borderId="0" xfId="0" applyFont="1" applyAlignment="1" applyProtection="1">
      <alignment horizontal="center"/>
      <protection locked="0"/>
    </xf>
    <xf numFmtId="1" fontId="5" fillId="0" borderId="0" xfId="0" applyNumberFormat="1" applyFont="1" applyBorder="1" applyAlignment="1" applyProtection="1">
      <alignment horizontal="center"/>
      <protection locked="0"/>
    </xf>
    <xf numFmtId="2" fontId="5" fillId="0" borderId="0" xfId="0" applyNumberFormat="1" applyFont="1" applyBorder="1" applyAlignment="1" applyProtection="1">
      <alignment horizontal="center"/>
      <protection locked="0"/>
    </xf>
    <xf numFmtId="1" fontId="5" fillId="0" borderId="1" xfId="0" applyNumberFormat="1" applyFont="1" applyBorder="1" applyAlignment="1" applyProtection="1">
      <alignment horizontal="center"/>
      <protection locked="0"/>
    </xf>
    <xf numFmtId="1" fontId="0" fillId="0" borderId="0" xfId="0" applyNumberFormat="1" applyAlignment="1">
      <alignment/>
    </xf>
    <xf numFmtId="1" fontId="0" fillId="0" borderId="0" xfId="0" applyNumberFormat="1" applyBorder="1" applyAlignment="1">
      <alignment/>
    </xf>
    <xf numFmtId="1" fontId="0" fillId="0" borderId="3" xfId="0" applyNumberFormat="1" applyBorder="1" applyAlignment="1">
      <alignment/>
    </xf>
    <xf numFmtId="1" fontId="0" fillId="0" borderId="4" xfId="0" applyNumberFormat="1" applyBorder="1" applyAlignment="1">
      <alignment/>
    </xf>
    <xf numFmtId="1" fontId="0" fillId="0" borderId="5" xfId="0" applyNumberFormat="1" applyBorder="1" applyAlignment="1">
      <alignment/>
    </xf>
    <xf numFmtId="0" fontId="0" fillId="0" borderId="15" xfId="0" applyBorder="1" applyAlignment="1">
      <alignment/>
    </xf>
    <xf numFmtId="0" fontId="5" fillId="0" borderId="0" xfId="0" applyFont="1" applyAlignment="1" applyProtection="1">
      <alignment/>
      <protection locked="0"/>
    </xf>
    <xf numFmtId="0" fontId="7" fillId="0" borderId="0" xfId="0" applyFont="1" applyAlignment="1">
      <alignment/>
    </xf>
    <xf numFmtId="0" fontId="0" fillId="0" borderId="0" xfId="0" applyAlignment="1">
      <alignment horizontal="left"/>
    </xf>
    <xf numFmtId="0" fontId="8" fillId="0" borderId="0" xfId="0" applyFont="1" applyAlignment="1">
      <alignment horizontal="left" vertical="top"/>
    </xf>
    <xf numFmtId="0" fontId="8" fillId="0" borderId="0" xfId="0" applyFont="1" applyAlignment="1">
      <alignment horizontal="left" vertical="top" wrapText="1"/>
    </xf>
    <xf numFmtId="0" fontId="9" fillId="0" borderId="0" xfId="0" applyFont="1" applyAlignment="1">
      <alignment horizontal="left" vertical="top"/>
    </xf>
    <xf numFmtId="0" fontId="10" fillId="0" borderId="0" xfId="0" applyFont="1" applyAlignment="1">
      <alignment horizontal="left" vertical="top" wrapText="1"/>
    </xf>
    <xf numFmtId="0" fontId="0" fillId="0" borderId="0" xfId="0" applyFont="1" applyAlignment="1">
      <alignment horizontal="left"/>
    </xf>
    <xf numFmtId="0" fontId="8" fillId="0" borderId="0" xfId="0" applyFont="1" applyAlignment="1">
      <alignment horizontal="left" vertical="top" wrapText="1"/>
    </xf>
    <xf numFmtId="0" fontId="10" fillId="0" borderId="0" xfId="0" applyFont="1" applyAlignment="1">
      <alignment horizontal="left" vertical="top" wrapText="1"/>
    </xf>
    <xf numFmtId="0" fontId="3" fillId="0" borderId="1" xfId="0" applyFont="1" applyBorder="1" applyAlignment="1">
      <alignment horizontal="right"/>
    </xf>
    <xf numFmtId="0" fontId="0" fillId="0" borderId="1" xfId="0" applyBorder="1" applyAlignment="1">
      <alignment horizontal="center"/>
    </xf>
    <xf numFmtId="0" fontId="0" fillId="0" borderId="9" xfId="0" applyBorder="1" applyAlignment="1">
      <alignment horizont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3" fillId="0" borderId="10" xfId="0" applyFont="1" applyBorder="1" applyAlignment="1">
      <alignment horizontal="center"/>
    </xf>
    <xf numFmtId="1" fontId="3" fillId="0" borderId="10" xfId="0" applyNumberFormat="1" applyFont="1" applyBorder="1" applyAlignment="1">
      <alignment horizontal="right"/>
    </xf>
    <xf numFmtId="0" fontId="1" fillId="0" borderId="14" xfId="0" applyFont="1" applyBorder="1" applyAlignment="1">
      <alignment horizontal="center"/>
    </xf>
    <xf numFmtId="0" fontId="1" fillId="0" borderId="9" xfId="0" applyFont="1" applyBorder="1" applyAlignment="1">
      <alignment horizontal="center"/>
    </xf>
    <xf numFmtId="0" fontId="1" fillId="0" borderId="13" xfId="0" applyFont="1" applyBorder="1" applyAlignment="1">
      <alignment horizontal="center"/>
    </xf>
    <xf numFmtId="0" fontId="1" fillId="0" borderId="5" xfId="0" applyFont="1" applyBorder="1" applyAlignment="1">
      <alignment horizontal="center"/>
    </xf>
    <xf numFmtId="0" fontId="3" fillId="0" borderId="10" xfId="0" applyFont="1" applyBorder="1" applyAlignment="1">
      <alignment horizontal="right"/>
    </xf>
    <xf numFmtId="0" fontId="3" fillId="0" borderId="6" xfId="0" applyFont="1" applyBorder="1" applyAlignment="1">
      <alignment horizontal="right"/>
    </xf>
    <xf numFmtId="0" fontId="3" fillId="0" borderId="15" xfId="0" applyFont="1" applyBorder="1" applyAlignment="1">
      <alignment horizontal="center" vertical="center" textRotation="180"/>
    </xf>
    <xf numFmtId="0" fontId="3" fillId="0" borderId="11" xfId="0" applyFont="1" applyBorder="1" applyAlignment="1">
      <alignment horizontal="center" vertical="center" textRotation="180"/>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12" xfId="0" applyFont="1" applyBorder="1" applyAlignment="1">
      <alignment horizontal="center" vertical="center" textRotation="180"/>
    </xf>
    <xf numFmtId="0" fontId="3" fillId="0" borderId="0" xfId="0" applyFont="1" applyAlignment="1">
      <alignment horizontal="right"/>
    </xf>
    <xf numFmtId="0" fontId="7" fillId="0" borderId="0" xfId="0" applyFont="1" applyAlignment="1">
      <alignment horizontal="left" vertical="top" wrapText="1"/>
    </xf>
    <xf numFmtId="0" fontId="0" fillId="0" borderId="6" xfId="0" applyBorder="1" applyAlignment="1">
      <alignment horizontal="center"/>
    </xf>
    <xf numFmtId="0" fontId="0" fillId="0" borderId="8" xfId="0" applyBorder="1" applyAlignment="1">
      <alignment horizontal="center"/>
    </xf>
  </cellXfs>
  <cellStyles count="19">
    <cellStyle name="Normal" xfId="0"/>
    <cellStyle name="Comma" xfId="15"/>
    <cellStyle name="Comma [0]" xfId="16"/>
    <cellStyle name="Comma [0]_70,75,80" xfId="17"/>
    <cellStyle name="Comma [0]_DIVEPLAN" xfId="18"/>
    <cellStyle name="Comma [0]_Gas Mixing" xfId="19"/>
    <cellStyle name="Comma_70,75,80" xfId="20"/>
    <cellStyle name="Comma_DIVEPLAN" xfId="21"/>
    <cellStyle name="Comma_Gas Mixing" xfId="22"/>
    <cellStyle name="Currency" xfId="23"/>
    <cellStyle name="Currency [0]" xfId="24"/>
    <cellStyle name="Currency [0]_70,75,80" xfId="25"/>
    <cellStyle name="Currency [0]_DIVEPLAN" xfId="26"/>
    <cellStyle name="Currency [0]_Gas Mixing" xfId="27"/>
    <cellStyle name="Currency_70,75,80" xfId="28"/>
    <cellStyle name="Currency_DIVEPLAN" xfId="29"/>
    <cellStyle name="Currency_Gas Mixing" xfId="30"/>
    <cellStyle name="Normal_DIVEPLAN" xfId="31"/>
    <cellStyle name="Percent"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K48"/>
  <sheetViews>
    <sheetView workbookViewId="0" topLeftCell="A1">
      <pane ySplit="3" topLeftCell="BM14" activePane="bottomLeft" state="frozen"/>
      <selection pane="topLeft" activeCell="A1" sqref="A1"/>
      <selection pane="bottomLeft" activeCell="J16" sqref="J16"/>
    </sheetView>
  </sheetViews>
  <sheetFormatPr defaultColWidth="9.140625" defaultRowHeight="12.75"/>
  <cols>
    <col min="1" max="16384" width="9.140625" style="70" customWidth="1"/>
  </cols>
  <sheetData>
    <row r="1" spans="1:11" ht="12.75">
      <c r="A1" s="77" t="s">
        <v>78</v>
      </c>
      <c r="B1" s="77"/>
      <c r="C1" s="77"/>
      <c r="D1" s="77"/>
      <c r="E1" s="77"/>
      <c r="F1" s="77"/>
      <c r="G1" s="77"/>
      <c r="H1" s="77"/>
      <c r="I1" s="77"/>
      <c r="J1" s="77"/>
      <c r="K1" s="77"/>
    </row>
    <row r="2" spans="1:11" ht="12.75">
      <c r="A2" s="77"/>
      <c r="B2" s="77"/>
      <c r="C2" s="77"/>
      <c r="D2" s="77"/>
      <c r="E2" s="77"/>
      <c r="F2" s="77"/>
      <c r="G2" s="77"/>
      <c r="H2" s="77"/>
      <c r="I2" s="77"/>
      <c r="J2" s="77"/>
      <c r="K2" s="77"/>
    </row>
    <row r="3" spans="1:11" ht="12.75">
      <c r="A3" s="77"/>
      <c r="B3" s="77"/>
      <c r="C3" s="77"/>
      <c r="D3" s="77"/>
      <c r="E3" s="77"/>
      <c r="F3" s="77"/>
      <c r="G3" s="77"/>
      <c r="H3" s="77"/>
      <c r="I3" s="77"/>
      <c r="J3" s="77"/>
      <c r="K3" s="77"/>
    </row>
    <row r="4" spans="1:11" ht="12.75">
      <c r="A4" s="74"/>
      <c r="B4" s="74"/>
      <c r="C4" s="74"/>
      <c r="D4" s="74"/>
      <c r="E4" s="74"/>
      <c r="F4" s="74"/>
      <c r="G4" s="74"/>
      <c r="H4" s="74"/>
      <c r="I4" s="74"/>
      <c r="J4" s="74"/>
      <c r="K4" s="74"/>
    </row>
    <row r="5" spans="1:11" ht="12.75">
      <c r="A5" s="73" t="s">
        <v>54</v>
      </c>
      <c r="B5" s="71"/>
      <c r="C5" s="71"/>
      <c r="D5" s="71"/>
      <c r="E5" s="71"/>
      <c r="F5" s="71"/>
      <c r="G5" s="71"/>
      <c r="H5" s="71"/>
      <c r="I5" s="71"/>
      <c r="J5" s="71"/>
      <c r="K5" s="71"/>
    </row>
    <row r="6" spans="1:11" ht="12.75">
      <c r="A6" s="71" t="s">
        <v>55</v>
      </c>
      <c r="B6" s="71"/>
      <c r="C6" s="71"/>
      <c r="D6" s="71"/>
      <c r="E6" s="71"/>
      <c r="F6" s="71"/>
      <c r="G6" s="71"/>
      <c r="H6" s="71"/>
      <c r="I6" s="71"/>
      <c r="J6" s="71"/>
      <c r="K6" s="71"/>
    </row>
    <row r="7" spans="1:11" ht="12.75">
      <c r="A7" s="71" t="s">
        <v>56</v>
      </c>
      <c r="B7" s="71"/>
      <c r="C7" s="71"/>
      <c r="D7" s="71"/>
      <c r="E7" s="71"/>
      <c r="F7" s="71"/>
      <c r="G7" s="71"/>
      <c r="H7" s="71"/>
      <c r="I7" s="71"/>
      <c r="J7" s="71"/>
      <c r="K7" s="71"/>
    </row>
    <row r="8" spans="1:11" ht="12.75">
      <c r="A8" s="71" t="s">
        <v>57</v>
      </c>
      <c r="B8" s="71"/>
      <c r="C8" s="71"/>
      <c r="D8" s="71"/>
      <c r="E8" s="71"/>
      <c r="F8" s="71"/>
      <c r="G8" s="71"/>
      <c r="H8" s="71"/>
      <c r="I8" s="71"/>
      <c r="J8" s="71"/>
      <c r="K8" s="71"/>
    </row>
    <row r="9" spans="1:11" ht="12.75">
      <c r="A9" s="71" t="s">
        <v>58</v>
      </c>
      <c r="B9" s="71"/>
      <c r="C9" s="71"/>
      <c r="D9" s="71"/>
      <c r="E9" s="71"/>
      <c r="F9" s="71"/>
      <c r="G9" s="71"/>
      <c r="H9" s="71"/>
      <c r="I9" s="71"/>
      <c r="J9" s="71"/>
      <c r="K9" s="71"/>
    </row>
    <row r="10" spans="1:11" ht="12.75">
      <c r="A10" s="71"/>
      <c r="B10" s="71"/>
      <c r="C10" s="71"/>
      <c r="D10" s="71"/>
      <c r="E10" s="71"/>
      <c r="F10" s="71"/>
      <c r="G10" s="71"/>
      <c r="H10" s="71"/>
      <c r="I10" s="71"/>
      <c r="J10" s="71"/>
      <c r="K10" s="71"/>
    </row>
    <row r="11" spans="1:11" ht="12.75">
      <c r="A11" s="71" t="s">
        <v>59</v>
      </c>
      <c r="B11" s="71"/>
      <c r="C11" s="71"/>
      <c r="D11" s="71"/>
      <c r="E11" s="71"/>
      <c r="F11" s="71"/>
      <c r="G11" s="71"/>
      <c r="H11" s="71"/>
      <c r="I11" s="71"/>
      <c r="J11" s="71"/>
      <c r="K11" s="71"/>
    </row>
    <row r="12" spans="1:11" ht="12.75">
      <c r="A12" s="71" t="s">
        <v>60</v>
      </c>
      <c r="B12" s="71"/>
      <c r="C12" s="71"/>
      <c r="D12" s="71"/>
      <c r="E12" s="71"/>
      <c r="F12" s="71"/>
      <c r="G12" s="71"/>
      <c r="H12" s="71"/>
      <c r="I12" s="71"/>
      <c r="J12" s="71"/>
      <c r="K12" s="71"/>
    </row>
    <row r="13" spans="1:11" ht="12.75">
      <c r="A13" s="71" t="s">
        <v>61</v>
      </c>
      <c r="B13" s="71"/>
      <c r="C13" s="71"/>
      <c r="D13" s="71"/>
      <c r="E13" s="71"/>
      <c r="F13" s="71"/>
      <c r="G13" s="71"/>
      <c r="H13" s="71"/>
      <c r="I13" s="71"/>
      <c r="J13" s="71"/>
      <c r="K13" s="71"/>
    </row>
    <row r="14" spans="1:11" ht="12.75">
      <c r="A14" s="71"/>
      <c r="B14" s="71"/>
      <c r="C14" s="71"/>
      <c r="D14" s="71"/>
      <c r="E14" s="71"/>
      <c r="F14" s="71"/>
      <c r="G14" s="71"/>
      <c r="H14" s="71"/>
      <c r="I14" s="71"/>
      <c r="J14" s="71"/>
      <c r="K14" s="71"/>
    </row>
    <row r="15" spans="1:11" ht="12.75">
      <c r="A15" s="71" t="s">
        <v>62</v>
      </c>
      <c r="B15" s="71"/>
      <c r="C15" s="71"/>
      <c r="D15" s="71"/>
      <c r="E15" s="71"/>
      <c r="F15" s="71"/>
      <c r="G15" s="71"/>
      <c r="H15" s="71"/>
      <c r="I15" s="71"/>
      <c r="J15" s="71"/>
      <c r="K15" s="71"/>
    </row>
    <row r="16" spans="1:11" ht="12.75">
      <c r="A16" s="71" t="s">
        <v>63</v>
      </c>
      <c r="B16" s="71"/>
      <c r="C16" s="71"/>
      <c r="D16" s="71"/>
      <c r="E16" s="71"/>
      <c r="F16" s="71"/>
      <c r="G16" s="71"/>
      <c r="H16" s="71"/>
      <c r="I16" s="71"/>
      <c r="J16" s="71"/>
      <c r="K16" s="71"/>
    </row>
    <row r="17" spans="1:11" ht="12.75">
      <c r="A17" s="71" t="s">
        <v>64</v>
      </c>
      <c r="B17" s="71"/>
      <c r="C17" s="71"/>
      <c r="D17" s="71"/>
      <c r="E17" s="71"/>
      <c r="F17" s="71"/>
      <c r="G17" s="71"/>
      <c r="H17" s="71"/>
      <c r="I17" s="71"/>
      <c r="J17" s="71"/>
      <c r="K17" s="71"/>
    </row>
    <row r="18" spans="1:11" ht="12.75">
      <c r="A18" s="71" t="s">
        <v>65</v>
      </c>
      <c r="B18" s="71"/>
      <c r="C18" s="71"/>
      <c r="D18" s="71"/>
      <c r="E18" s="71"/>
      <c r="F18" s="71"/>
      <c r="G18" s="71"/>
      <c r="H18" s="71"/>
      <c r="I18" s="71"/>
      <c r="J18" s="71"/>
      <c r="K18" s="71"/>
    </row>
    <row r="19" spans="1:11" ht="12.75">
      <c r="A19" s="71" t="s">
        <v>66</v>
      </c>
      <c r="B19" s="71"/>
      <c r="C19" s="71"/>
      <c r="D19" s="71"/>
      <c r="E19" s="71"/>
      <c r="F19" s="71"/>
      <c r="G19" s="71"/>
      <c r="H19" s="71"/>
      <c r="I19" s="71"/>
      <c r="J19" s="71"/>
      <c r="K19" s="71"/>
    </row>
    <row r="20" spans="1:11" ht="12.75">
      <c r="A20" s="71" t="s">
        <v>72</v>
      </c>
      <c r="B20" s="71"/>
      <c r="C20" s="71"/>
      <c r="D20" s="71"/>
      <c r="E20" s="71"/>
      <c r="F20" s="71"/>
      <c r="G20" s="71"/>
      <c r="H20" s="71"/>
      <c r="I20" s="71"/>
      <c r="J20" s="71"/>
      <c r="K20" s="71"/>
    </row>
    <row r="21" spans="1:11" ht="12.75">
      <c r="A21" s="71"/>
      <c r="B21" s="71"/>
      <c r="C21" s="71"/>
      <c r="D21" s="71"/>
      <c r="E21" s="71"/>
      <c r="F21" s="71"/>
      <c r="G21" s="71"/>
      <c r="H21" s="71"/>
      <c r="I21" s="71"/>
      <c r="J21" s="71"/>
      <c r="K21" s="71"/>
    </row>
    <row r="22" spans="1:11" ht="12.75">
      <c r="A22" s="73" t="s">
        <v>77</v>
      </c>
      <c r="B22" s="71"/>
      <c r="C22" s="71"/>
      <c r="D22" s="71"/>
      <c r="E22" s="71"/>
      <c r="F22" s="71"/>
      <c r="G22" s="71"/>
      <c r="H22" s="71"/>
      <c r="I22" s="71"/>
      <c r="J22" s="71"/>
      <c r="K22" s="71"/>
    </row>
    <row r="23" spans="1:11" ht="12.75">
      <c r="A23" s="76" t="s">
        <v>81</v>
      </c>
      <c r="B23" s="76"/>
      <c r="C23" s="76"/>
      <c r="D23" s="76"/>
      <c r="E23" s="76"/>
      <c r="F23" s="76"/>
      <c r="G23" s="76"/>
      <c r="H23" s="76"/>
      <c r="I23" s="76"/>
      <c r="J23" s="76"/>
      <c r="K23" s="71"/>
    </row>
    <row r="24" spans="1:11" ht="12.75">
      <c r="A24" s="76"/>
      <c r="B24" s="76"/>
      <c r="C24" s="76"/>
      <c r="D24" s="76"/>
      <c r="E24" s="76"/>
      <c r="F24" s="76"/>
      <c r="G24" s="76"/>
      <c r="H24" s="76"/>
      <c r="I24" s="76"/>
      <c r="J24" s="76"/>
      <c r="K24" s="71"/>
    </row>
    <row r="25" spans="1:11" ht="12.75">
      <c r="A25" s="76"/>
      <c r="B25" s="76"/>
      <c r="C25" s="76"/>
      <c r="D25" s="76"/>
      <c r="E25" s="76"/>
      <c r="F25" s="76"/>
      <c r="G25" s="76"/>
      <c r="H25" s="76"/>
      <c r="I25" s="76"/>
      <c r="J25" s="76"/>
      <c r="K25" s="71"/>
    </row>
    <row r="26" spans="1:11" ht="12.75">
      <c r="A26" s="76"/>
      <c r="B26" s="76"/>
      <c r="C26" s="76"/>
      <c r="D26" s="76"/>
      <c r="E26" s="76"/>
      <c r="F26" s="76"/>
      <c r="G26" s="76"/>
      <c r="H26" s="76"/>
      <c r="I26" s="76"/>
      <c r="J26" s="76"/>
      <c r="K26" s="71"/>
    </row>
    <row r="27" spans="1:11" ht="12.75">
      <c r="A27" s="76"/>
      <c r="B27" s="76"/>
      <c r="C27" s="76"/>
      <c r="D27" s="76"/>
      <c r="E27" s="76"/>
      <c r="F27" s="76"/>
      <c r="G27" s="76"/>
      <c r="H27" s="76"/>
      <c r="I27" s="76"/>
      <c r="J27" s="76"/>
      <c r="K27" s="71"/>
    </row>
    <row r="28" spans="1:11" ht="12.75">
      <c r="A28" s="76"/>
      <c r="B28" s="76"/>
      <c r="C28" s="76"/>
      <c r="D28" s="76"/>
      <c r="E28" s="76"/>
      <c r="F28" s="76"/>
      <c r="G28" s="76"/>
      <c r="H28" s="76"/>
      <c r="I28" s="76"/>
      <c r="J28" s="76"/>
      <c r="K28" s="71"/>
    </row>
    <row r="29" spans="1:11" ht="12.75">
      <c r="A29" s="72"/>
      <c r="B29" s="72"/>
      <c r="C29" s="72"/>
      <c r="D29" s="72"/>
      <c r="E29" s="72"/>
      <c r="F29" s="72"/>
      <c r="G29" s="72"/>
      <c r="H29" s="72"/>
      <c r="I29" s="72"/>
      <c r="J29" s="72"/>
      <c r="K29" s="71"/>
    </row>
    <row r="30" spans="1:11" ht="12.75">
      <c r="A30" s="73" t="s">
        <v>79</v>
      </c>
      <c r="B30" s="71"/>
      <c r="C30" s="71"/>
      <c r="D30" s="71"/>
      <c r="E30" s="71"/>
      <c r="F30" s="71"/>
      <c r="G30" s="71"/>
      <c r="H30" s="71"/>
      <c r="I30" s="71"/>
      <c r="J30" s="71"/>
      <c r="K30" s="71"/>
    </row>
    <row r="31" spans="1:11" s="75" customFormat="1" ht="12.75">
      <c r="A31" s="76" t="s">
        <v>80</v>
      </c>
      <c r="B31" s="76"/>
      <c r="C31" s="76"/>
      <c r="D31" s="76"/>
      <c r="E31" s="76"/>
      <c r="F31" s="76"/>
      <c r="G31" s="76"/>
      <c r="H31" s="76"/>
      <c r="I31" s="76"/>
      <c r="J31" s="76"/>
      <c r="K31" s="76"/>
    </row>
    <row r="32" spans="1:11" s="75" customFormat="1" ht="12.75">
      <c r="A32" s="76"/>
      <c r="B32" s="76"/>
      <c r="C32" s="76"/>
      <c r="D32" s="76"/>
      <c r="E32" s="76"/>
      <c r="F32" s="76"/>
      <c r="G32" s="76"/>
      <c r="H32" s="76"/>
      <c r="I32" s="76"/>
      <c r="J32" s="76"/>
      <c r="K32" s="76"/>
    </row>
    <row r="33" spans="1:11" s="75" customFormat="1" ht="12.75">
      <c r="A33" s="76"/>
      <c r="B33" s="76"/>
      <c r="C33" s="76"/>
      <c r="D33" s="76"/>
      <c r="E33" s="76"/>
      <c r="F33" s="76"/>
      <c r="G33" s="76"/>
      <c r="H33" s="76"/>
      <c r="I33" s="76"/>
      <c r="J33" s="76"/>
      <c r="K33" s="76"/>
    </row>
    <row r="34" spans="1:11" s="75" customFormat="1" ht="12.75">
      <c r="A34" s="76"/>
      <c r="B34" s="76"/>
      <c r="C34" s="76"/>
      <c r="D34" s="76"/>
      <c r="E34" s="76"/>
      <c r="F34" s="76"/>
      <c r="G34" s="76"/>
      <c r="H34" s="76"/>
      <c r="I34" s="76"/>
      <c r="J34" s="76"/>
      <c r="K34" s="76"/>
    </row>
    <row r="35" spans="1:11" s="75" customFormat="1" ht="12.75">
      <c r="A35" s="76"/>
      <c r="B35" s="76"/>
      <c r="C35" s="76"/>
      <c r="D35" s="76"/>
      <c r="E35" s="76"/>
      <c r="F35" s="76"/>
      <c r="G35" s="76"/>
      <c r="H35" s="76"/>
      <c r="I35" s="76"/>
      <c r="J35" s="76"/>
      <c r="K35" s="76"/>
    </row>
    <row r="36" spans="1:11" s="75" customFormat="1" ht="12.75">
      <c r="A36" s="72"/>
      <c r="B36" s="72"/>
      <c r="C36" s="72"/>
      <c r="D36" s="72"/>
      <c r="E36" s="72"/>
      <c r="F36" s="72"/>
      <c r="G36" s="72"/>
      <c r="H36" s="72"/>
      <c r="I36" s="72"/>
      <c r="J36" s="72"/>
      <c r="K36" s="71"/>
    </row>
    <row r="37" spans="1:11" ht="12.75">
      <c r="A37" s="73" t="s">
        <v>76</v>
      </c>
      <c r="B37" s="71"/>
      <c r="C37" s="71"/>
      <c r="D37" s="71"/>
      <c r="E37" s="71"/>
      <c r="F37" s="71"/>
      <c r="G37" s="71"/>
      <c r="H37" s="71"/>
      <c r="I37" s="71"/>
      <c r="J37" s="71"/>
      <c r="K37" s="71"/>
    </row>
    <row r="38" spans="1:11" ht="12.75">
      <c r="A38" s="71" t="s">
        <v>67</v>
      </c>
      <c r="B38" s="71"/>
      <c r="C38" s="71"/>
      <c r="D38" s="71"/>
      <c r="E38" s="71"/>
      <c r="F38" s="71"/>
      <c r="G38" s="71"/>
      <c r="H38" s="71"/>
      <c r="I38" s="71"/>
      <c r="J38" s="71"/>
      <c r="K38" s="71"/>
    </row>
    <row r="39" spans="1:11" ht="12.75">
      <c r="A39" s="71" t="s">
        <v>68</v>
      </c>
      <c r="B39" s="71"/>
      <c r="C39" s="71"/>
      <c r="D39" s="71"/>
      <c r="E39" s="71"/>
      <c r="F39" s="71"/>
      <c r="G39" s="71"/>
      <c r="H39" s="71"/>
      <c r="I39" s="71"/>
      <c r="J39" s="71"/>
      <c r="K39" s="71"/>
    </row>
    <row r="40" spans="1:11" ht="12.75">
      <c r="A40" s="71" t="s">
        <v>69</v>
      </c>
      <c r="B40" s="71"/>
      <c r="C40" s="71"/>
      <c r="D40" s="71"/>
      <c r="E40" s="71"/>
      <c r="F40" s="71"/>
      <c r="G40" s="71"/>
      <c r="H40" s="71"/>
      <c r="I40" s="71"/>
      <c r="J40" s="71"/>
      <c r="K40" s="71"/>
    </row>
    <row r="41" spans="1:11" ht="12.75">
      <c r="A41" s="71"/>
      <c r="B41" s="71"/>
      <c r="C41" s="71"/>
      <c r="D41" s="71"/>
      <c r="E41" s="71"/>
      <c r="F41" s="71"/>
      <c r="G41" s="71"/>
      <c r="H41" s="71"/>
      <c r="I41" s="71"/>
      <c r="J41" s="71"/>
      <c r="K41" s="71"/>
    </row>
    <row r="42" ht="12.75">
      <c r="A42" s="70" t="s">
        <v>70</v>
      </c>
    </row>
    <row r="43" ht="12.75">
      <c r="A43" s="70" t="s">
        <v>71</v>
      </c>
    </row>
    <row r="45" ht="12.75">
      <c r="A45" s="70" t="s">
        <v>73</v>
      </c>
    </row>
    <row r="46" ht="12.75">
      <c r="A46" s="70" t="s">
        <v>74</v>
      </c>
    </row>
    <row r="48" ht="12.75">
      <c r="A48" s="70" t="s">
        <v>75</v>
      </c>
    </row>
  </sheetData>
  <mergeCells count="3">
    <mergeCell ref="A31:K35"/>
    <mergeCell ref="A23:J28"/>
    <mergeCell ref="A1:K3"/>
  </mergeCells>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Sheet912"/>
  <dimension ref="A1:AL29"/>
  <sheetViews>
    <sheetView workbookViewId="0" topLeftCell="A1">
      <pane xSplit="2" topLeftCell="C1" activePane="topRight" state="frozen"/>
      <selection pane="topLeft" activeCell="E20" sqref="E20"/>
      <selection pane="topRight" activeCell="E20" sqref="E20"/>
    </sheetView>
  </sheetViews>
  <sheetFormatPr defaultColWidth="9.140625" defaultRowHeight="12.75"/>
  <cols>
    <col min="1" max="1" width="3.28125" style="32" customWidth="1"/>
    <col min="2" max="2" width="3.00390625" style="32" customWidth="1"/>
    <col min="3" max="3" width="4.8515625" style="32" customWidth="1"/>
    <col min="4" max="5" width="3.57421875" style="32" customWidth="1"/>
    <col min="6" max="6" width="4.28125" style="32" customWidth="1"/>
    <col min="7" max="8" width="3.57421875" style="32" customWidth="1"/>
    <col min="9" max="9" width="4.28125" style="32" customWidth="1"/>
    <col min="10" max="11" width="3.57421875" style="32" customWidth="1"/>
    <col min="12" max="12" width="4.28125" style="32" customWidth="1"/>
    <col min="13" max="14" width="3.57421875" style="32" customWidth="1"/>
    <col min="15" max="15" width="4.28125" style="32" customWidth="1"/>
    <col min="16" max="17" width="3.57421875" style="32" customWidth="1"/>
    <col min="18" max="18" width="4.28125" style="32" customWidth="1"/>
    <col min="19" max="20" width="3.57421875" style="32" customWidth="1"/>
    <col min="21" max="21" width="4.28125" style="32" customWidth="1"/>
    <col min="22" max="23" width="3.57421875" style="32" customWidth="1"/>
    <col min="24" max="24" width="4.28125" style="32" customWidth="1"/>
    <col min="25" max="26" width="3.57421875" style="32" customWidth="1"/>
    <col min="27" max="27" width="4.28125" style="32" customWidth="1"/>
    <col min="28" max="29" width="3.57421875" style="32" customWidth="1"/>
    <col min="30" max="30" width="4.28125" style="32" customWidth="1"/>
    <col min="31" max="32" width="3.57421875" style="32" customWidth="1"/>
    <col min="33" max="33" width="4.28125" style="32" customWidth="1"/>
    <col min="34" max="35" width="3.57421875" style="32" customWidth="1"/>
    <col min="36" max="36" width="4.28125" style="32" customWidth="1"/>
    <col min="37" max="38" width="3.57421875" style="32" customWidth="1"/>
    <col min="39" max="16384" width="9.140625" style="32" customWidth="1"/>
  </cols>
  <sheetData>
    <row r="1" spans="1:38" ht="11.25">
      <c r="A1" s="87" t="s">
        <v>4</v>
      </c>
      <c r="B1" s="88"/>
      <c r="C1" s="95" t="s">
        <v>36</v>
      </c>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7"/>
    </row>
    <row r="2" spans="1:38" ht="11.25">
      <c r="A2" s="89"/>
      <c r="B2" s="90"/>
      <c r="C2" s="85">
        <v>1</v>
      </c>
      <c r="D2" s="85"/>
      <c r="E2" s="85"/>
      <c r="F2" s="85">
        <v>2</v>
      </c>
      <c r="G2" s="85"/>
      <c r="H2" s="85"/>
      <c r="I2" s="85">
        <v>3</v>
      </c>
      <c r="J2" s="85"/>
      <c r="K2" s="85"/>
      <c r="L2" s="85">
        <v>4</v>
      </c>
      <c r="M2" s="85"/>
      <c r="N2" s="85"/>
      <c r="O2" s="85">
        <v>5</v>
      </c>
      <c r="P2" s="85"/>
      <c r="Q2" s="85"/>
      <c r="R2" s="85">
        <v>6</v>
      </c>
      <c r="S2" s="85"/>
      <c r="T2" s="85"/>
      <c r="U2" s="85">
        <v>7</v>
      </c>
      <c r="V2" s="85"/>
      <c r="W2" s="85"/>
      <c r="X2" s="85">
        <v>8</v>
      </c>
      <c r="Y2" s="85"/>
      <c r="Z2" s="85"/>
      <c r="AA2" s="85">
        <v>9</v>
      </c>
      <c r="AB2" s="85"/>
      <c r="AC2" s="85"/>
      <c r="AD2" s="85">
        <v>10</v>
      </c>
      <c r="AE2" s="85"/>
      <c r="AF2" s="85"/>
      <c r="AG2" s="85">
        <v>11</v>
      </c>
      <c r="AH2" s="85"/>
      <c r="AI2" s="85"/>
      <c r="AJ2" s="85">
        <v>12</v>
      </c>
      <c r="AK2" s="85"/>
      <c r="AL2" s="85"/>
    </row>
    <row r="3" spans="1:38" ht="12.75" customHeight="1">
      <c r="A3" s="93" t="s">
        <v>18</v>
      </c>
      <c r="B3" s="47"/>
      <c r="C3" s="37" t="s">
        <v>19</v>
      </c>
      <c r="D3" s="38" t="s">
        <v>20</v>
      </c>
      <c r="E3" s="39" t="s">
        <v>35</v>
      </c>
      <c r="F3" s="37" t="s">
        <v>19</v>
      </c>
      <c r="G3" s="38" t="s">
        <v>20</v>
      </c>
      <c r="H3" s="39" t="s">
        <v>35</v>
      </c>
      <c r="I3" s="37" t="s">
        <v>19</v>
      </c>
      <c r="J3" s="38" t="s">
        <v>20</v>
      </c>
      <c r="K3" s="39" t="s">
        <v>35</v>
      </c>
      <c r="L3" s="37" t="s">
        <v>19</v>
      </c>
      <c r="M3" s="38" t="s">
        <v>20</v>
      </c>
      <c r="N3" s="39" t="s">
        <v>35</v>
      </c>
      <c r="O3" s="37" t="s">
        <v>19</v>
      </c>
      <c r="P3" s="38" t="s">
        <v>20</v>
      </c>
      <c r="Q3" s="39" t="s">
        <v>35</v>
      </c>
      <c r="R3" s="37" t="s">
        <v>19</v>
      </c>
      <c r="S3" s="38" t="s">
        <v>20</v>
      </c>
      <c r="T3" s="39" t="s">
        <v>35</v>
      </c>
      <c r="U3" s="37" t="s">
        <v>19</v>
      </c>
      <c r="V3" s="38" t="s">
        <v>20</v>
      </c>
      <c r="W3" s="39" t="s">
        <v>35</v>
      </c>
      <c r="X3" s="37" t="s">
        <v>19</v>
      </c>
      <c r="Y3" s="38" t="s">
        <v>20</v>
      </c>
      <c r="Z3" s="39" t="s">
        <v>35</v>
      </c>
      <c r="AA3" s="37" t="s">
        <v>19</v>
      </c>
      <c r="AB3" s="38" t="s">
        <v>20</v>
      </c>
      <c r="AC3" s="39" t="s">
        <v>35</v>
      </c>
      <c r="AD3" s="37" t="s">
        <v>19</v>
      </c>
      <c r="AE3" s="38" t="s">
        <v>20</v>
      </c>
      <c r="AF3" s="39" t="s">
        <v>35</v>
      </c>
      <c r="AG3" s="37" t="s">
        <v>19</v>
      </c>
      <c r="AH3" s="38" t="s">
        <v>20</v>
      </c>
      <c r="AI3" s="39" t="s">
        <v>35</v>
      </c>
      <c r="AJ3" s="37" t="s">
        <v>19</v>
      </c>
      <c r="AK3" s="38" t="s">
        <v>20</v>
      </c>
      <c r="AL3" s="39" t="s">
        <v>35</v>
      </c>
    </row>
    <row r="4" spans="1:38" ht="11.25">
      <c r="A4" s="94"/>
      <c r="B4" s="47">
        <v>1</v>
      </c>
      <c r="C4" s="50">
        <f>'O2 Decanting Matrix (Bottom)'!AK4</f>
        <v>132</v>
      </c>
      <c r="D4" s="44">
        <v>132</v>
      </c>
      <c r="E4" s="45">
        <v>0</v>
      </c>
      <c r="F4" s="50">
        <f aca="true" t="shared" si="0" ref="F4:F23">D4</f>
        <v>132</v>
      </c>
      <c r="G4" s="44">
        <v>132</v>
      </c>
      <c r="H4" s="45">
        <v>0</v>
      </c>
      <c r="I4" s="50">
        <f aca="true" t="shared" si="1" ref="I4:I23">G4</f>
        <v>132</v>
      </c>
      <c r="J4" s="44">
        <v>132</v>
      </c>
      <c r="K4" s="45">
        <v>0</v>
      </c>
      <c r="L4" s="50">
        <f aca="true" t="shared" si="2" ref="L4:L23">J4</f>
        <v>132</v>
      </c>
      <c r="M4" s="44">
        <v>132</v>
      </c>
      <c r="N4" s="45">
        <v>0</v>
      </c>
      <c r="O4" s="50">
        <f aca="true" t="shared" si="3" ref="O4:O23">M4</f>
        <v>132</v>
      </c>
      <c r="P4" s="44">
        <v>132</v>
      </c>
      <c r="Q4" s="45">
        <v>0</v>
      </c>
      <c r="R4" s="50">
        <f aca="true" t="shared" si="4" ref="R4:R23">P4</f>
        <v>132</v>
      </c>
      <c r="S4" s="44">
        <v>132</v>
      </c>
      <c r="T4" s="45">
        <v>0</v>
      </c>
      <c r="U4" s="50">
        <f aca="true" t="shared" si="5" ref="U4:U23">S4</f>
        <v>132</v>
      </c>
      <c r="V4" s="44">
        <v>132</v>
      </c>
      <c r="W4" s="45">
        <v>0</v>
      </c>
      <c r="X4" s="50">
        <f aca="true" t="shared" si="6" ref="X4:X23">V4</f>
        <v>132</v>
      </c>
      <c r="Y4" s="44">
        <v>132</v>
      </c>
      <c r="Z4" s="45">
        <v>0</v>
      </c>
      <c r="AA4" s="50">
        <f aca="true" t="shared" si="7" ref="AA4:AA23">Y4</f>
        <v>132</v>
      </c>
      <c r="AB4" s="44">
        <v>132</v>
      </c>
      <c r="AC4" s="45">
        <v>0</v>
      </c>
      <c r="AD4" s="50">
        <f aca="true" t="shared" si="8" ref="AD4:AD23">AB4</f>
        <v>132</v>
      </c>
      <c r="AE4" s="44">
        <v>132</v>
      </c>
      <c r="AF4" s="45">
        <v>0</v>
      </c>
      <c r="AG4" s="50">
        <f aca="true" t="shared" si="9" ref="AG4:AG23">AE4</f>
        <v>132</v>
      </c>
      <c r="AH4" s="44">
        <v>132</v>
      </c>
      <c r="AI4" s="45">
        <v>0</v>
      </c>
      <c r="AJ4" s="50">
        <f aca="true" t="shared" si="10" ref="AJ4:AJ23">AH4</f>
        <v>132</v>
      </c>
      <c r="AK4" s="44">
        <v>132</v>
      </c>
      <c r="AL4" s="45">
        <v>0</v>
      </c>
    </row>
    <row r="5" spans="1:38" ht="11.25">
      <c r="A5" s="94"/>
      <c r="B5" s="47">
        <f aca="true" t="shared" si="11" ref="B5:B23">B4+1</f>
        <v>2</v>
      </c>
      <c r="C5" s="50">
        <f>'O2 Decanting Matrix (Bottom)'!AK5</f>
        <v>150</v>
      </c>
      <c r="D5" s="44">
        <v>150</v>
      </c>
      <c r="E5" s="45">
        <v>0</v>
      </c>
      <c r="F5" s="50">
        <f t="shared" si="0"/>
        <v>150</v>
      </c>
      <c r="G5" s="44">
        <v>150</v>
      </c>
      <c r="H5" s="45">
        <v>0</v>
      </c>
      <c r="I5" s="50">
        <f t="shared" si="1"/>
        <v>150</v>
      </c>
      <c r="J5" s="44">
        <v>150</v>
      </c>
      <c r="K5" s="45">
        <v>0</v>
      </c>
      <c r="L5" s="50">
        <f t="shared" si="2"/>
        <v>150</v>
      </c>
      <c r="M5" s="44">
        <v>150</v>
      </c>
      <c r="N5" s="45">
        <v>0</v>
      </c>
      <c r="O5" s="50">
        <f t="shared" si="3"/>
        <v>150</v>
      </c>
      <c r="P5" s="44">
        <v>150</v>
      </c>
      <c r="Q5" s="45">
        <v>0</v>
      </c>
      <c r="R5" s="50">
        <f t="shared" si="4"/>
        <v>150</v>
      </c>
      <c r="S5" s="44">
        <v>150</v>
      </c>
      <c r="T5" s="45">
        <v>0</v>
      </c>
      <c r="U5" s="50">
        <f t="shared" si="5"/>
        <v>150</v>
      </c>
      <c r="V5" s="44">
        <v>150</v>
      </c>
      <c r="W5" s="45">
        <v>0</v>
      </c>
      <c r="X5" s="50">
        <f t="shared" si="6"/>
        <v>150</v>
      </c>
      <c r="Y5" s="44">
        <v>150</v>
      </c>
      <c r="Z5" s="45">
        <v>0</v>
      </c>
      <c r="AA5" s="50">
        <f t="shared" si="7"/>
        <v>150</v>
      </c>
      <c r="AB5" s="44">
        <v>150</v>
      </c>
      <c r="AC5" s="45">
        <v>0</v>
      </c>
      <c r="AD5" s="50">
        <f t="shared" si="8"/>
        <v>150</v>
      </c>
      <c r="AE5" s="44">
        <v>150</v>
      </c>
      <c r="AF5" s="45">
        <v>0</v>
      </c>
      <c r="AG5" s="50">
        <f t="shared" si="9"/>
        <v>150</v>
      </c>
      <c r="AH5" s="44">
        <v>150</v>
      </c>
      <c r="AI5" s="45">
        <v>0</v>
      </c>
      <c r="AJ5" s="50">
        <f t="shared" si="10"/>
        <v>150</v>
      </c>
      <c r="AK5" s="44">
        <v>150</v>
      </c>
      <c r="AL5" s="45">
        <v>0</v>
      </c>
    </row>
    <row r="6" spans="1:38" ht="11.25">
      <c r="A6" s="94"/>
      <c r="B6" s="47">
        <f t="shared" si="11"/>
        <v>3</v>
      </c>
      <c r="C6" s="50">
        <f>'O2 Decanting Matrix (Bottom)'!AK6</f>
        <v>150</v>
      </c>
      <c r="D6" s="44">
        <v>150</v>
      </c>
      <c r="E6" s="45">
        <v>0</v>
      </c>
      <c r="F6" s="50">
        <f t="shared" si="0"/>
        <v>150</v>
      </c>
      <c r="G6" s="44">
        <v>150</v>
      </c>
      <c r="H6" s="45">
        <v>0</v>
      </c>
      <c r="I6" s="50">
        <f t="shared" si="1"/>
        <v>150</v>
      </c>
      <c r="J6" s="44">
        <v>150</v>
      </c>
      <c r="K6" s="45">
        <v>0</v>
      </c>
      <c r="L6" s="50">
        <f t="shared" si="2"/>
        <v>150</v>
      </c>
      <c r="M6" s="44">
        <v>150</v>
      </c>
      <c r="N6" s="45">
        <v>0</v>
      </c>
      <c r="O6" s="50">
        <f t="shared" si="3"/>
        <v>150</v>
      </c>
      <c r="P6" s="44">
        <v>150</v>
      </c>
      <c r="Q6" s="45">
        <v>0</v>
      </c>
      <c r="R6" s="50">
        <f t="shared" si="4"/>
        <v>150</v>
      </c>
      <c r="S6" s="44">
        <v>150</v>
      </c>
      <c r="T6" s="45">
        <v>0</v>
      </c>
      <c r="U6" s="50">
        <f t="shared" si="5"/>
        <v>150</v>
      </c>
      <c r="V6" s="44">
        <v>150</v>
      </c>
      <c r="W6" s="45">
        <v>0</v>
      </c>
      <c r="X6" s="50">
        <f t="shared" si="6"/>
        <v>150</v>
      </c>
      <c r="Y6" s="44">
        <v>150</v>
      </c>
      <c r="Z6" s="45">
        <v>0</v>
      </c>
      <c r="AA6" s="50">
        <f t="shared" si="7"/>
        <v>150</v>
      </c>
      <c r="AB6" s="44">
        <v>150</v>
      </c>
      <c r="AC6" s="45">
        <v>0</v>
      </c>
      <c r="AD6" s="50">
        <f t="shared" si="8"/>
        <v>150</v>
      </c>
      <c r="AE6" s="44">
        <v>150</v>
      </c>
      <c r="AF6" s="45">
        <v>0</v>
      </c>
      <c r="AG6" s="50">
        <f t="shared" si="9"/>
        <v>150</v>
      </c>
      <c r="AH6" s="44">
        <v>150</v>
      </c>
      <c r="AI6" s="45">
        <v>0</v>
      </c>
      <c r="AJ6" s="50">
        <f t="shared" si="10"/>
        <v>150</v>
      </c>
      <c r="AK6" s="44">
        <v>150</v>
      </c>
      <c r="AL6" s="45">
        <v>0</v>
      </c>
    </row>
    <row r="7" spans="1:38" ht="11.25">
      <c r="A7" s="94"/>
      <c r="B7" s="47">
        <f t="shared" si="11"/>
        <v>4</v>
      </c>
      <c r="C7" s="50">
        <f>'O2 Decanting Matrix (Bottom)'!AK7</f>
        <v>150</v>
      </c>
      <c r="D7" s="44">
        <v>150</v>
      </c>
      <c r="E7" s="45">
        <v>0</v>
      </c>
      <c r="F7" s="50">
        <f t="shared" si="0"/>
        <v>150</v>
      </c>
      <c r="G7" s="44">
        <v>150</v>
      </c>
      <c r="H7" s="45">
        <v>0</v>
      </c>
      <c r="I7" s="50">
        <f t="shared" si="1"/>
        <v>150</v>
      </c>
      <c r="J7" s="44">
        <v>150</v>
      </c>
      <c r="K7" s="45">
        <v>0</v>
      </c>
      <c r="L7" s="50">
        <f t="shared" si="2"/>
        <v>150</v>
      </c>
      <c r="M7" s="44">
        <v>150</v>
      </c>
      <c r="N7" s="45">
        <v>0</v>
      </c>
      <c r="O7" s="50">
        <f t="shared" si="3"/>
        <v>150</v>
      </c>
      <c r="P7" s="44">
        <v>150</v>
      </c>
      <c r="Q7" s="45">
        <v>0</v>
      </c>
      <c r="R7" s="50">
        <f t="shared" si="4"/>
        <v>150</v>
      </c>
      <c r="S7" s="44">
        <v>150</v>
      </c>
      <c r="T7" s="45">
        <v>0</v>
      </c>
      <c r="U7" s="50">
        <f t="shared" si="5"/>
        <v>150</v>
      </c>
      <c r="V7" s="44">
        <v>150</v>
      </c>
      <c r="W7" s="45">
        <v>0</v>
      </c>
      <c r="X7" s="50">
        <f t="shared" si="6"/>
        <v>150</v>
      </c>
      <c r="Y7" s="44">
        <v>150</v>
      </c>
      <c r="Z7" s="45">
        <v>0</v>
      </c>
      <c r="AA7" s="50">
        <f t="shared" si="7"/>
        <v>150</v>
      </c>
      <c r="AB7" s="44">
        <v>150</v>
      </c>
      <c r="AC7" s="45">
        <v>0</v>
      </c>
      <c r="AD7" s="50">
        <f t="shared" si="8"/>
        <v>150</v>
      </c>
      <c r="AE7" s="44">
        <v>150</v>
      </c>
      <c r="AF7" s="45">
        <v>0</v>
      </c>
      <c r="AG7" s="50">
        <f t="shared" si="9"/>
        <v>150</v>
      </c>
      <c r="AH7" s="44">
        <v>150</v>
      </c>
      <c r="AI7" s="45">
        <v>0</v>
      </c>
      <c r="AJ7" s="50">
        <f t="shared" si="10"/>
        <v>150</v>
      </c>
      <c r="AK7" s="44">
        <v>150</v>
      </c>
      <c r="AL7" s="45">
        <v>0</v>
      </c>
    </row>
    <row r="8" spans="1:38" ht="11.25">
      <c r="A8" s="94"/>
      <c r="B8" s="47">
        <f t="shared" si="11"/>
        <v>5</v>
      </c>
      <c r="C8" s="50">
        <f>'O2 Decanting Matrix (Bottom)'!AK8</f>
        <v>150</v>
      </c>
      <c r="D8" s="44">
        <v>150</v>
      </c>
      <c r="E8" s="45">
        <v>0</v>
      </c>
      <c r="F8" s="50">
        <f t="shared" si="0"/>
        <v>150</v>
      </c>
      <c r="G8" s="44">
        <v>150</v>
      </c>
      <c r="H8" s="45">
        <v>0</v>
      </c>
      <c r="I8" s="50">
        <f t="shared" si="1"/>
        <v>150</v>
      </c>
      <c r="J8" s="44">
        <v>150</v>
      </c>
      <c r="K8" s="45">
        <v>0</v>
      </c>
      <c r="L8" s="50">
        <f t="shared" si="2"/>
        <v>150</v>
      </c>
      <c r="M8" s="44">
        <v>150</v>
      </c>
      <c r="N8" s="45">
        <v>0</v>
      </c>
      <c r="O8" s="50">
        <f t="shared" si="3"/>
        <v>150</v>
      </c>
      <c r="P8" s="44">
        <v>150</v>
      </c>
      <c r="Q8" s="45">
        <v>0</v>
      </c>
      <c r="R8" s="50">
        <f t="shared" si="4"/>
        <v>150</v>
      </c>
      <c r="S8" s="44">
        <v>150</v>
      </c>
      <c r="T8" s="45">
        <v>0</v>
      </c>
      <c r="U8" s="50">
        <f t="shared" si="5"/>
        <v>150</v>
      </c>
      <c r="V8" s="44">
        <v>150</v>
      </c>
      <c r="W8" s="45">
        <v>0</v>
      </c>
      <c r="X8" s="50">
        <f t="shared" si="6"/>
        <v>150</v>
      </c>
      <c r="Y8" s="44">
        <v>150</v>
      </c>
      <c r="Z8" s="45">
        <v>0</v>
      </c>
      <c r="AA8" s="50">
        <f t="shared" si="7"/>
        <v>150</v>
      </c>
      <c r="AB8" s="44">
        <v>150</v>
      </c>
      <c r="AC8" s="45">
        <v>0</v>
      </c>
      <c r="AD8" s="50">
        <f t="shared" si="8"/>
        <v>150</v>
      </c>
      <c r="AE8" s="44">
        <v>150</v>
      </c>
      <c r="AF8" s="45">
        <v>0</v>
      </c>
      <c r="AG8" s="50">
        <f t="shared" si="9"/>
        <v>150</v>
      </c>
      <c r="AH8" s="44">
        <v>150</v>
      </c>
      <c r="AI8" s="45">
        <v>0</v>
      </c>
      <c r="AJ8" s="50">
        <f t="shared" si="10"/>
        <v>150</v>
      </c>
      <c r="AK8" s="44">
        <v>150</v>
      </c>
      <c r="AL8" s="45">
        <v>0</v>
      </c>
    </row>
    <row r="9" spans="1:38" ht="11.25">
      <c r="A9" s="94"/>
      <c r="B9" s="47">
        <f t="shared" si="11"/>
        <v>6</v>
      </c>
      <c r="C9" s="50">
        <f>'O2 Decanting Matrix (Bottom)'!AK9</f>
        <v>150</v>
      </c>
      <c r="D9" s="44">
        <v>150</v>
      </c>
      <c r="E9" s="45">
        <v>0</v>
      </c>
      <c r="F9" s="50">
        <f t="shared" si="0"/>
        <v>150</v>
      </c>
      <c r="G9" s="44">
        <v>150</v>
      </c>
      <c r="H9" s="45">
        <v>0</v>
      </c>
      <c r="I9" s="50">
        <f t="shared" si="1"/>
        <v>150</v>
      </c>
      <c r="J9" s="44">
        <v>150</v>
      </c>
      <c r="K9" s="45">
        <v>0</v>
      </c>
      <c r="L9" s="50">
        <f t="shared" si="2"/>
        <v>150</v>
      </c>
      <c r="M9" s="44">
        <v>150</v>
      </c>
      <c r="N9" s="45">
        <v>0</v>
      </c>
      <c r="O9" s="50">
        <f t="shared" si="3"/>
        <v>150</v>
      </c>
      <c r="P9" s="44">
        <v>150</v>
      </c>
      <c r="Q9" s="45">
        <v>0</v>
      </c>
      <c r="R9" s="50">
        <f t="shared" si="4"/>
        <v>150</v>
      </c>
      <c r="S9" s="44">
        <v>150</v>
      </c>
      <c r="T9" s="45">
        <v>0</v>
      </c>
      <c r="U9" s="50">
        <f t="shared" si="5"/>
        <v>150</v>
      </c>
      <c r="V9" s="44">
        <v>150</v>
      </c>
      <c r="W9" s="45">
        <v>0</v>
      </c>
      <c r="X9" s="50">
        <f t="shared" si="6"/>
        <v>150</v>
      </c>
      <c r="Y9" s="44">
        <v>150</v>
      </c>
      <c r="Z9" s="45">
        <v>0</v>
      </c>
      <c r="AA9" s="50">
        <f t="shared" si="7"/>
        <v>150</v>
      </c>
      <c r="AB9" s="44">
        <v>150</v>
      </c>
      <c r="AC9" s="45">
        <v>0</v>
      </c>
      <c r="AD9" s="50">
        <f t="shared" si="8"/>
        <v>150</v>
      </c>
      <c r="AE9" s="44">
        <v>150</v>
      </c>
      <c r="AF9" s="45">
        <v>0</v>
      </c>
      <c r="AG9" s="50">
        <f t="shared" si="9"/>
        <v>150</v>
      </c>
      <c r="AH9" s="44">
        <v>150</v>
      </c>
      <c r="AI9" s="45">
        <v>0</v>
      </c>
      <c r="AJ9" s="50">
        <f t="shared" si="10"/>
        <v>150</v>
      </c>
      <c r="AK9" s="44">
        <v>150</v>
      </c>
      <c r="AL9" s="45">
        <v>0</v>
      </c>
    </row>
    <row r="10" spans="1:38" ht="11.25">
      <c r="A10" s="94"/>
      <c r="B10" s="47">
        <f t="shared" si="11"/>
        <v>7</v>
      </c>
      <c r="C10" s="50">
        <f>'O2 Decanting Matrix (Bottom)'!AK10</f>
        <v>150</v>
      </c>
      <c r="D10" s="44">
        <v>150</v>
      </c>
      <c r="E10" s="45">
        <v>0</v>
      </c>
      <c r="F10" s="50">
        <f t="shared" si="0"/>
        <v>150</v>
      </c>
      <c r="G10" s="44">
        <v>150</v>
      </c>
      <c r="H10" s="45">
        <v>0</v>
      </c>
      <c r="I10" s="50">
        <f t="shared" si="1"/>
        <v>150</v>
      </c>
      <c r="J10" s="44">
        <v>150</v>
      </c>
      <c r="K10" s="45">
        <v>0</v>
      </c>
      <c r="L10" s="50">
        <f t="shared" si="2"/>
        <v>150</v>
      </c>
      <c r="M10" s="44">
        <v>150</v>
      </c>
      <c r="N10" s="45">
        <v>0</v>
      </c>
      <c r="O10" s="50">
        <f t="shared" si="3"/>
        <v>150</v>
      </c>
      <c r="P10" s="44">
        <v>150</v>
      </c>
      <c r="Q10" s="45">
        <v>0</v>
      </c>
      <c r="R10" s="50">
        <f t="shared" si="4"/>
        <v>150</v>
      </c>
      <c r="S10" s="44">
        <v>150</v>
      </c>
      <c r="T10" s="45">
        <v>0</v>
      </c>
      <c r="U10" s="50">
        <f t="shared" si="5"/>
        <v>150</v>
      </c>
      <c r="V10" s="44">
        <v>150</v>
      </c>
      <c r="W10" s="45">
        <v>0</v>
      </c>
      <c r="X10" s="50">
        <f t="shared" si="6"/>
        <v>150</v>
      </c>
      <c r="Y10" s="44">
        <v>150</v>
      </c>
      <c r="Z10" s="45">
        <v>0</v>
      </c>
      <c r="AA10" s="50">
        <f t="shared" si="7"/>
        <v>150</v>
      </c>
      <c r="AB10" s="44">
        <v>150</v>
      </c>
      <c r="AC10" s="45">
        <v>0</v>
      </c>
      <c r="AD10" s="50">
        <f t="shared" si="8"/>
        <v>150</v>
      </c>
      <c r="AE10" s="44">
        <v>150</v>
      </c>
      <c r="AF10" s="45">
        <v>0</v>
      </c>
      <c r="AG10" s="50">
        <f t="shared" si="9"/>
        <v>150</v>
      </c>
      <c r="AH10" s="44">
        <v>150</v>
      </c>
      <c r="AI10" s="45">
        <v>0</v>
      </c>
      <c r="AJ10" s="50">
        <f t="shared" si="10"/>
        <v>150</v>
      </c>
      <c r="AK10" s="44">
        <v>150</v>
      </c>
      <c r="AL10" s="45">
        <v>0</v>
      </c>
    </row>
    <row r="11" spans="1:38" ht="11.25">
      <c r="A11" s="94"/>
      <c r="B11" s="47">
        <f t="shared" si="11"/>
        <v>8</v>
      </c>
      <c r="C11" s="50">
        <f>'O2 Decanting Matrix (Bottom)'!AK11</f>
        <v>150</v>
      </c>
      <c r="D11" s="44">
        <v>150</v>
      </c>
      <c r="E11" s="45">
        <v>0</v>
      </c>
      <c r="F11" s="50">
        <f t="shared" si="0"/>
        <v>150</v>
      </c>
      <c r="G11" s="44">
        <v>150</v>
      </c>
      <c r="H11" s="45">
        <v>0</v>
      </c>
      <c r="I11" s="50">
        <f t="shared" si="1"/>
        <v>150</v>
      </c>
      <c r="J11" s="44">
        <v>150</v>
      </c>
      <c r="K11" s="45">
        <v>0</v>
      </c>
      <c r="L11" s="50">
        <f t="shared" si="2"/>
        <v>150</v>
      </c>
      <c r="M11" s="44">
        <v>150</v>
      </c>
      <c r="N11" s="45">
        <v>0</v>
      </c>
      <c r="O11" s="50">
        <f t="shared" si="3"/>
        <v>150</v>
      </c>
      <c r="P11" s="44">
        <v>150</v>
      </c>
      <c r="Q11" s="45">
        <v>0</v>
      </c>
      <c r="R11" s="50">
        <f t="shared" si="4"/>
        <v>150</v>
      </c>
      <c r="S11" s="44">
        <v>150</v>
      </c>
      <c r="T11" s="45">
        <v>0</v>
      </c>
      <c r="U11" s="50">
        <f t="shared" si="5"/>
        <v>150</v>
      </c>
      <c r="V11" s="44">
        <v>150</v>
      </c>
      <c r="W11" s="45">
        <v>0</v>
      </c>
      <c r="X11" s="50">
        <f t="shared" si="6"/>
        <v>150</v>
      </c>
      <c r="Y11" s="44">
        <v>150</v>
      </c>
      <c r="Z11" s="45">
        <v>0</v>
      </c>
      <c r="AA11" s="50">
        <f t="shared" si="7"/>
        <v>150</v>
      </c>
      <c r="AB11" s="44">
        <v>150</v>
      </c>
      <c r="AC11" s="45">
        <v>0</v>
      </c>
      <c r="AD11" s="50">
        <f t="shared" si="8"/>
        <v>150</v>
      </c>
      <c r="AE11" s="44">
        <v>150</v>
      </c>
      <c r="AF11" s="45">
        <v>0</v>
      </c>
      <c r="AG11" s="50">
        <f t="shared" si="9"/>
        <v>150</v>
      </c>
      <c r="AH11" s="44">
        <v>150</v>
      </c>
      <c r="AI11" s="45">
        <v>0</v>
      </c>
      <c r="AJ11" s="50">
        <f t="shared" si="10"/>
        <v>150</v>
      </c>
      <c r="AK11" s="44">
        <v>150</v>
      </c>
      <c r="AL11" s="45">
        <v>0</v>
      </c>
    </row>
    <row r="12" spans="1:38" ht="11.25">
      <c r="A12" s="94"/>
      <c r="B12" s="47">
        <f t="shared" si="11"/>
        <v>9</v>
      </c>
      <c r="C12" s="50">
        <f>'O2 Decanting Matrix (Bottom)'!AK12</f>
        <v>150</v>
      </c>
      <c r="D12" s="44">
        <v>150</v>
      </c>
      <c r="E12" s="45">
        <v>0</v>
      </c>
      <c r="F12" s="50">
        <f t="shared" si="0"/>
        <v>150</v>
      </c>
      <c r="G12" s="44">
        <v>150</v>
      </c>
      <c r="H12" s="45">
        <v>0</v>
      </c>
      <c r="I12" s="50">
        <f t="shared" si="1"/>
        <v>150</v>
      </c>
      <c r="J12" s="44">
        <v>150</v>
      </c>
      <c r="K12" s="45">
        <v>0</v>
      </c>
      <c r="L12" s="50">
        <f t="shared" si="2"/>
        <v>150</v>
      </c>
      <c r="M12" s="44">
        <v>150</v>
      </c>
      <c r="N12" s="45">
        <v>0</v>
      </c>
      <c r="O12" s="50">
        <f t="shared" si="3"/>
        <v>150</v>
      </c>
      <c r="P12" s="44">
        <v>150</v>
      </c>
      <c r="Q12" s="45">
        <v>0</v>
      </c>
      <c r="R12" s="50">
        <f t="shared" si="4"/>
        <v>150</v>
      </c>
      <c r="S12" s="44">
        <v>150</v>
      </c>
      <c r="T12" s="45">
        <v>0</v>
      </c>
      <c r="U12" s="50">
        <f t="shared" si="5"/>
        <v>150</v>
      </c>
      <c r="V12" s="44">
        <v>150</v>
      </c>
      <c r="W12" s="45">
        <v>0</v>
      </c>
      <c r="X12" s="50">
        <f t="shared" si="6"/>
        <v>150</v>
      </c>
      <c r="Y12" s="44">
        <v>150</v>
      </c>
      <c r="Z12" s="45">
        <v>0</v>
      </c>
      <c r="AA12" s="50">
        <f t="shared" si="7"/>
        <v>150</v>
      </c>
      <c r="AB12" s="44">
        <v>150</v>
      </c>
      <c r="AC12" s="45">
        <v>0</v>
      </c>
      <c r="AD12" s="50">
        <f t="shared" si="8"/>
        <v>150</v>
      </c>
      <c r="AE12" s="44">
        <v>150</v>
      </c>
      <c r="AF12" s="45">
        <v>0</v>
      </c>
      <c r="AG12" s="50">
        <f t="shared" si="9"/>
        <v>150</v>
      </c>
      <c r="AH12" s="44">
        <v>150</v>
      </c>
      <c r="AI12" s="45">
        <v>0</v>
      </c>
      <c r="AJ12" s="50">
        <f t="shared" si="10"/>
        <v>150</v>
      </c>
      <c r="AK12" s="44">
        <v>150</v>
      </c>
      <c r="AL12" s="45">
        <v>0</v>
      </c>
    </row>
    <row r="13" spans="1:38" ht="11.25">
      <c r="A13" s="94"/>
      <c r="B13" s="47">
        <f t="shared" si="11"/>
        <v>10</v>
      </c>
      <c r="C13" s="50">
        <f>'O2 Decanting Matrix (Bottom)'!AK13</f>
        <v>150</v>
      </c>
      <c r="D13" s="44">
        <v>150</v>
      </c>
      <c r="E13" s="45">
        <v>0</v>
      </c>
      <c r="F13" s="50">
        <f t="shared" si="0"/>
        <v>150</v>
      </c>
      <c r="G13" s="44">
        <v>150</v>
      </c>
      <c r="H13" s="45">
        <v>0</v>
      </c>
      <c r="I13" s="50">
        <f t="shared" si="1"/>
        <v>150</v>
      </c>
      <c r="J13" s="44">
        <v>150</v>
      </c>
      <c r="K13" s="45">
        <v>0</v>
      </c>
      <c r="L13" s="50">
        <f t="shared" si="2"/>
        <v>150</v>
      </c>
      <c r="M13" s="44">
        <v>150</v>
      </c>
      <c r="N13" s="45">
        <v>0</v>
      </c>
      <c r="O13" s="50">
        <f t="shared" si="3"/>
        <v>150</v>
      </c>
      <c r="P13" s="44">
        <v>150</v>
      </c>
      <c r="Q13" s="45">
        <v>0</v>
      </c>
      <c r="R13" s="50">
        <f t="shared" si="4"/>
        <v>150</v>
      </c>
      <c r="S13" s="44">
        <v>150</v>
      </c>
      <c r="T13" s="45">
        <v>0</v>
      </c>
      <c r="U13" s="50">
        <f t="shared" si="5"/>
        <v>150</v>
      </c>
      <c r="V13" s="44">
        <v>150</v>
      </c>
      <c r="W13" s="45">
        <v>0</v>
      </c>
      <c r="X13" s="50">
        <f t="shared" si="6"/>
        <v>150</v>
      </c>
      <c r="Y13" s="44">
        <v>150</v>
      </c>
      <c r="Z13" s="45">
        <v>0</v>
      </c>
      <c r="AA13" s="50">
        <f t="shared" si="7"/>
        <v>150</v>
      </c>
      <c r="AB13" s="44">
        <v>150</v>
      </c>
      <c r="AC13" s="45">
        <v>0</v>
      </c>
      <c r="AD13" s="50">
        <f t="shared" si="8"/>
        <v>150</v>
      </c>
      <c r="AE13" s="44">
        <v>150</v>
      </c>
      <c r="AF13" s="45">
        <v>0</v>
      </c>
      <c r="AG13" s="50">
        <f t="shared" si="9"/>
        <v>150</v>
      </c>
      <c r="AH13" s="44">
        <v>150</v>
      </c>
      <c r="AI13" s="45">
        <v>0</v>
      </c>
      <c r="AJ13" s="50">
        <f t="shared" si="10"/>
        <v>150</v>
      </c>
      <c r="AK13" s="44">
        <v>150</v>
      </c>
      <c r="AL13" s="45">
        <v>0</v>
      </c>
    </row>
    <row r="14" spans="1:38" ht="11.25">
      <c r="A14" s="94"/>
      <c r="B14" s="47">
        <f t="shared" si="11"/>
        <v>11</v>
      </c>
      <c r="C14" s="50">
        <f>'O2 Decanting Matrix (Bottom)'!AK14</f>
        <v>150</v>
      </c>
      <c r="D14" s="44">
        <v>150</v>
      </c>
      <c r="E14" s="45">
        <v>0</v>
      </c>
      <c r="F14" s="50">
        <f t="shared" si="0"/>
        <v>150</v>
      </c>
      <c r="G14" s="44">
        <v>150</v>
      </c>
      <c r="H14" s="45">
        <v>0</v>
      </c>
      <c r="I14" s="50">
        <f t="shared" si="1"/>
        <v>150</v>
      </c>
      <c r="J14" s="44">
        <v>150</v>
      </c>
      <c r="K14" s="45">
        <v>0</v>
      </c>
      <c r="L14" s="50">
        <f t="shared" si="2"/>
        <v>150</v>
      </c>
      <c r="M14" s="44">
        <v>150</v>
      </c>
      <c r="N14" s="45">
        <v>0</v>
      </c>
      <c r="O14" s="50">
        <f t="shared" si="3"/>
        <v>150</v>
      </c>
      <c r="P14" s="44">
        <v>150</v>
      </c>
      <c r="Q14" s="45">
        <v>0</v>
      </c>
      <c r="R14" s="50">
        <f t="shared" si="4"/>
        <v>150</v>
      </c>
      <c r="S14" s="44">
        <v>150</v>
      </c>
      <c r="T14" s="45">
        <v>0</v>
      </c>
      <c r="U14" s="50">
        <f t="shared" si="5"/>
        <v>150</v>
      </c>
      <c r="V14" s="44">
        <v>150</v>
      </c>
      <c r="W14" s="45">
        <v>0</v>
      </c>
      <c r="X14" s="50">
        <f t="shared" si="6"/>
        <v>150</v>
      </c>
      <c r="Y14" s="44">
        <v>150</v>
      </c>
      <c r="Z14" s="45">
        <v>0</v>
      </c>
      <c r="AA14" s="50">
        <f t="shared" si="7"/>
        <v>150</v>
      </c>
      <c r="AB14" s="44">
        <v>150</v>
      </c>
      <c r="AC14" s="45">
        <v>0</v>
      </c>
      <c r="AD14" s="50">
        <f t="shared" si="8"/>
        <v>150</v>
      </c>
      <c r="AE14" s="44">
        <v>150</v>
      </c>
      <c r="AF14" s="45">
        <v>0</v>
      </c>
      <c r="AG14" s="50">
        <f t="shared" si="9"/>
        <v>150</v>
      </c>
      <c r="AH14" s="44">
        <v>150</v>
      </c>
      <c r="AI14" s="45">
        <v>0</v>
      </c>
      <c r="AJ14" s="50">
        <f t="shared" si="10"/>
        <v>150</v>
      </c>
      <c r="AK14" s="44">
        <v>150</v>
      </c>
      <c r="AL14" s="45">
        <v>0</v>
      </c>
    </row>
    <row r="15" spans="1:38" ht="11.25">
      <c r="A15" s="94"/>
      <c r="B15" s="47">
        <f t="shared" si="11"/>
        <v>12</v>
      </c>
      <c r="C15" s="50">
        <f>'O2 Decanting Matrix (Bottom)'!AK15</f>
        <v>150</v>
      </c>
      <c r="D15" s="44">
        <v>150</v>
      </c>
      <c r="E15" s="45">
        <v>0</v>
      </c>
      <c r="F15" s="50">
        <f t="shared" si="0"/>
        <v>150</v>
      </c>
      <c r="G15" s="44">
        <v>150</v>
      </c>
      <c r="H15" s="45">
        <v>0</v>
      </c>
      <c r="I15" s="50">
        <f t="shared" si="1"/>
        <v>150</v>
      </c>
      <c r="J15" s="44">
        <v>150</v>
      </c>
      <c r="K15" s="45">
        <v>0</v>
      </c>
      <c r="L15" s="50">
        <f t="shared" si="2"/>
        <v>150</v>
      </c>
      <c r="M15" s="44">
        <v>150</v>
      </c>
      <c r="N15" s="45">
        <v>0</v>
      </c>
      <c r="O15" s="50">
        <f t="shared" si="3"/>
        <v>150</v>
      </c>
      <c r="P15" s="44">
        <v>150</v>
      </c>
      <c r="Q15" s="45">
        <v>0</v>
      </c>
      <c r="R15" s="50">
        <f t="shared" si="4"/>
        <v>150</v>
      </c>
      <c r="S15" s="44">
        <v>150</v>
      </c>
      <c r="T15" s="45">
        <v>0</v>
      </c>
      <c r="U15" s="50">
        <f t="shared" si="5"/>
        <v>150</v>
      </c>
      <c r="V15" s="44">
        <v>150</v>
      </c>
      <c r="W15" s="45">
        <v>0</v>
      </c>
      <c r="X15" s="50">
        <f t="shared" si="6"/>
        <v>150</v>
      </c>
      <c r="Y15" s="44">
        <v>150</v>
      </c>
      <c r="Z15" s="45">
        <v>0</v>
      </c>
      <c r="AA15" s="50">
        <f t="shared" si="7"/>
        <v>150</v>
      </c>
      <c r="AB15" s="44">
        <v>150</v>
      </c>
      <c r="AC15" s="45">
        <v>0</v>
      </c>
      <c r="AD15" s="50">
        <f t="shared" si="8"/>
        <v>150</v>
      </c>
      <c r="AE15" s="44">
        <v>150</v>
      </c>
      <c r="AF15" s="45">
        <v>0</v>
      </c>
      <c r="AG15" s="50">
        <f t="shared" si="9"/>
        <v>150</v>
      </c>
      <c r="AH15" s="44">
        <v>150</v>
      </c>
      <c r="AI15" s="45">
        <v>0</v>
      </c>
      <c r="AJ15" s="50">
        <f t="shared" si="10"/>
        <v>150</v>
      </c>
      <c r="AK15" s="44">
        <v>150</v>
      </c>
      <c r="AL15" s="45">
        <v>0</v>
      </c>
    </row>
    <row r="16" spans="1:38" ht="11.25">
      <c r="A16" s="94"/>
      <c r="B16" s="47">
        <f t="shared" si="11"/>
        <v>13</v>
      </c>
      <c r="C16" s="50">
        <f>'O2 Decanting Matrix (Bottom)'!AK16</f>
        <v>150</v>
      </c>
      <c r="D16" s="44">
        <v>150</v>
      </c>
      <c r="E16" s="45">
        <v>0</v>
      </c>
      <c r="F16" s="50">
        <f t="shared" si="0"/>
        <v>150</v>
      </c>
      <c r="G16" s="44">
        <v>150</v>
      </c>
      <c r="H16" s="45">
        <v>0</v>
      </c>
      <c r="I16" s="50">
        <f t="shared" si="1"/>
        <v>150</v>
      </c>
      <c r="J16" s="44">
        <v>150</v>
      </c>
      <c r="K16" s="45">
        <v>0</v>
      </c>
      <c r="L16" s="50">
        <f t="shared" si="2"/>
        <v>150</v>
      </c>
      <c r="M16" s="44">
        <v>150</v>
      </c>
      <c r="N16" s="45">
        <v>0</v>
      </c>
      <c r="O16" s="50">
        <f t="shared" si="3"/>
        <v>150</v>
      </c>
      <c r="P16" s="44">
        <v>150</v>
      </c>
      <c r="Q16" s="45">
        <v>0</v>
      </c>
      <c r="R16" s="50">
        <f t="shared" si="4"/>
        <v>150</v>
      </c>
      <c r="S16" s="44">
        <v>150</v>
      </c>
      <c r="T16" s="45">
        <v>0</v>
      </c>
      <c r="U16" s="50">
        <f t="shared" si="5"/>
        <v>150</v>
      </c>
      <c r="V16" s="44">
        <v>150</v>
      </c>
      <c r="W16" s="45">
        <v>0</v>
      </c>
      <c r="X16" s="50">
        <f t="shared" si="6"/>
        <v>150</v>
      </c>
      <c r="Y16" s="44">
        <v>150</v>
      </c>
      <c r="Z16" s="45">
        <v>0</v>
      </c>
      <c r="AA16" s="50">
        <f t="shared" si="7"/>
        <v>150</v>
      </c>
      <c r="AB16" s="44">
        <v>150</v>
      </c>
      <c r="AC16" s="45">
        <v>0</v>
      </c>
      <c r="AD16" s="50">
        <f t="shared" si="8"/>
        <v>150</v>
      </c>
      <c r="AE16" s="44">
        <v>150</v>
      </c>
      <c r="AF16" s="45">
        <v>0</v>
      </c>
      <c r="AG16" s="50">
        <f t="shared" si="9"/>
        <v>150</v>
      </c>
      <c r="AH16" s="44">
        <v>150</v>
      </c>
      <c r="AI16" s="45">
        <v>0</v>
      </c>
      <c r="AJ16" s="50">
        <f t="shared" si="10"/>
        <v>150</v>
      </c>
      <c r="AK16" s="44">
        <v>150</v>
      </c>
      <c r="AL16" s="45">
        <v>0</v>
      </c>
    </row>
    <row r="17" spans="1:38" ht="11.25">
      <c r="A17" s="94"/>
      <c r="B17" s="47">
        <f t="shared" si="11"/>
        <v>14</v>
      </c>
      <c r="C17" s="50">
        <f>'O2 Decanting Matrix (Bottom)'!AK17</f>
        <v>150</v>
      </c>
      <c r="D17" s="44">
        <v>150</v>
      </c>
      <c r="E17" s="45">
        <v>0</v>
      </c>
      <c r="F17" s="50">
        <f t="shared" si="0"/>
        <v>150</v>
      </c>
      <c r="G17" s="44">
        <v>150</v>
      </c>
      <c r="H17" s="45">
        <v>0</v>
      </c>
      <c r="I17" s="50">
        <f t="shared" si="1"/>
        <v>150</v>
      </c>
      <c r="J17" s="44">
        <v>150</v>
      </c>
      <c r="K17" s="45">
        <v>0</v>
      </c>
      <c r="L17" s="50">
        <f t="shared" si="2"/>
        <v>150</v>
      </c>
      <c r="M17" s="44">
        <v>150</v>
      </c>
      <c r="N17" s="45">
        <v>0</v>
      </c>
      <c r="O17" s="50">
        <f t="shared" si="3"/>
        <v>150</v>
      </c>
      <c r="P17" s="44">
        <v>150</v>
      </c>
      <c r="Q17" s="45">
        <v>0</v>
      </c>
      <c r="R17" s="50">
        <f t="shared" si="4"/>
        <v>150</v>
      </c>
      <c r="S17" s="44">
        <v>150</v>
      </c>
      <c r="T17" s="45">
        <v>0</v>
      </c>
      <c r="U17" s="50">
        <f t="shared" si="5"/>
        <v>150</v>
      </c>
      <c r="V17" s="44">
        <v>150</v>
      </c>
      <c r="W17" s="45">
        <v>0</v>
      </c>
      <c r="X17" s="50">
        <f t="shared" si="6"/>
        <v>150</v>
      </c>
      <c r="Y17" s="44">
        <v>150</v>
      </c>
      <c r="Z17" s="45">
        <v>0</v>
      </c>
      <c r="AA17" s="50">
        <f t="shared" si="7"/>
        <v>150</v>
      </c>
      <c r="AB17" s="44">
        <v>150</v>
      </c>
      <c r="AC17" s="45">
        <v>0</v>
      </c>
      <c r="AD17" s="50">
        <f t="shared" si="8"/>
        <v>150</v>
      </c>
      <c r="AE17" s="44">
        <v>150</v>
      </c>
      <c r="AF17" s="45">
        <v>0</v>
      </c>
      <c r="AG17" s="50">
        <f t="shared" si="9"/>
        <v>150</v>
      </c>
      <c r="AH17" s="44">
        <v>150</v>
      </c>
      <c r="AI17" s="45">
        <v>0</v>
      </c>
      <c r="AJ17" s="50">
        <f t="shared" si="10"/>
        <v>150</v>
      </c>
      <c r="AK17" s="44">
        <v>150</v>
      </c>
      <c r="AL17" s="45">
        <v>0</v>
      </c>
    </row>
    <row r="18" spans="1:38" ht="11.25">
      <c r="A18" s="94"/>
      <c r="B18" s="47">
        <f t="shared" si="11"/>
        <v>15</v>
      </c>
      <c r="C18" s="50">
        <f>'O2 Decanting Matrix (Bottom)'!AK18</f>
        <v>150</v>
      </c>
      <c r="D18" s="44">
        <v>150</v>
      </c>
      <c r="E18" s="45">
        <v>0</v>
      </c>
      <c r="F18" s="50">
        <f t="shared" si="0"/>
        <v>150</v>
      </c>
      <c r="G18" s="44">
        <v>150</v>
      </c>
      <c r="H18" s="45">
        <v>0</v>
      </c>
      <c r="I18" s="50">
        <f t="shared" si="1"/>
        <v>150</v>
      </c>
      <c r="J18" s="44">
        <v>150</v>
      </c>
      <c r="K18" s="45">
        <v>0</v>
      </c>
      <c r="L18" s="50">
        <f t="shared" si="2"/>
        <v>150</v>
      </c>
      <c r="M18" s="44">
        <v>150</v>
      </c>
      <c r="N18" s="45">
        <v>0</v>
      </c>
      <c r="O18" s="50">
        <f t="shared" si="3"/>
        <v>150</v>
      </c>
      <c r="P18" s="44">
        <v>150</v>
      </c>
      <c r="Q18" s="45">
        <v>0</v>
      </c>
      <c r="R18" s="50">
        <f t="shared" si="4"/>
        <v>150</v>
      </c>
      <c r="S18" s="44">
        <v>150</v>
      </c>
      <c r="T18" s="45">
        <v>0</v>
      </c>
      <c r="U18" s="50">
        <f t="shared" si="5"/>
        <v>150</v>
      </c>
      <c r="V18" s="44">
        <v>150</v>
      </c>
      <c r="W18" s="45">
        <v>0</v>
      </c>
      <c r="X18" s="50">
        <f t="shared" si="6"/>
        <v>150</v>
      </c>
      <c r="Y18" s="44">
        <v>150</v>
      </c>
      <c r="Z18" s="45">
        <v>0</v>
      </c>
      <c r="AA18" s="50">
        <f t="shared" si="7"/>
        <v>150</v>
      </c>
      <c r="AB18" s="44">
        <v>150</v>
      </c>
      <c r="AC18" s="45">
        <v>0</v>
      </c>
      <c r="AD18" s="50">
        <f t="shared" si="8"/>
        <v>150</v>
      </c>
      <c r="AE18" s="44">
        <v>150</v>
      </c>
      <c r="AF18" s="45">
        <v>0</v>
      </c>
      <c r="AG18" s="50">
        <f t="shared" si="9"/>
        <v>150</v>
      </c>
      <c r="AH18" s="44">
        <v>150</v>
      </c>
      <c r="AI18" s="45">
        <v>0</v>
      </c>
      <c r="AJ18" s="50">
        <f t="shared" si="10"/>
        <v>150</v>
      </c>
      <c r="AK18" s="44">
        <v>150</v>
      </c>
      <c r="AL18" s="45">
        <v>0</v>
      </c>
    </row>
    <row r="19" spans="1:38" ht="11.25">
      <c r="A19" s="94"/>
      <c r="B19" s="47">
        <f t="shared" si="11"/>
        <v>16</v>
      </c>
      <c r="C19" s="50">
        <f>'O2 Decanting Matrix (Bottom)'!AK19</f>
        <v>150</v>
      </c>
      <c r="D19" s="44">
        <v>150</v>
      </c>
      <c r="E19" s="45">
        <v>0</v>
      </c>
      <c r="F19" s="50">
        <f t="shared" si="0"/>
        <v>150</v>
      </c>
      <c r="G19" s="44">
        <v>150</v>
      </c>
      <c r="H19" s="45">
        <v>0</v>
      </c>
      <c r="I19" s="50">
        <f t="shared" si="1"/>
        <v>150</v>
      </c>
      <c r="J19" s="44">
        <v>150</v>
      </c>
      <c r="K19" s="45">
        <v>0</v>
      </c>
      <c r="L19" s="50">
        <f t="shared" si="2"/>
        <v>150</v>
      </c>
      <c r="M19" s="44">
        <v>150</v>
      </c>
      <c r="N19" s="45">
        <v>0</v>
      </c>
      <c r="O19" s="50">
        <f t="shared" si="3"/>
        <v>150</v>
      </c>
      <c r="P19" s="44">
        <v>150</v>
      </c>
      <c r="Q19" s="45">
        <v>0</v>
      </c>
      <c r="R19" s="50">
        <f t="shared" si="4"/>
        <v>150</v>
      </c>
      <c r="S19" s="44">
        <v>150</v>
      </c>
      <c r="T19" s="45">
        <v>0</v>
      </c>
      <c r="U19" s="50">
        <f t="shared" si="5"/>
        <v>150</v>
      </c>
      <c r="V19" s="44">
        <v>150</v>
      </c>
      <c r="W19" s="45">
        <v>0</v>
      </c>
      <c r="X19" s="50">
        <f t="shared" si="6"/>
        <v>150</v>
      </c>
      <c r="Y19" s="44">
        <v>150</v>
      </c>
      <c r="Z19" s="45">
        <v>0</v>
      </c>
      <c r="AA19" s="50">
        <f t="shared" si="7"/>
        <v>150</v>
      </c>
      <c r="AB19" s="44">
        <v>150</v>
      </c>
      <c r="AC19" s="45">
        <v>0</v>
      </c>
      <c r="AD19" s="50">
        <f t="shared" si="8"/>
        <v>150</v>
      </c>
      <c r="AE19" s="44">
        <v>150</v>
      </c>
      <c r="AF19" s="45">
        <v>0</v>
      </c>
      <c r="AG19" s="50">
        <f t="shared" si="9"/>
        <v>150</v>
      </c>
      <c r="AH19" s="44">
        <v>150</v>
      </c>
      <c r="AI19" s="45">
        <v>0</v>
      </c>
      <c r="AJ19" s="50">
        <f t="shared" si="10"/>
        <v>150</v>
      </c>
      <c r="AK19" s="44">
        <v>150</v>
      </c>
      <c r="AL19" s="45">
        <v>0</v>
      </c>
    </row>
    <row r="20" spans="1:38" ht="11.25">
      <c r="A20" s="94"/>
      <c r="B20" s="47">
        <f t="shared" si="11"/>
        <v>17</v>
      </c>
      <c r="C20" s="50">
        <f>'O2 Decanting Matrix (Bottom)'!AK20</f>
        <v>150</v>
      </c>
      <c r="D20" s="44">
        <v>150</v>
      </c>
      <c r="E20" s="45">
        <v>0</v>
      </c>
      <c r="F20" s="50">
        <f t="shared" si="0"/>
        <v>150</v>
      </c>
      <c r="G20" s="44">
        <v>150</v>
      </c>
      <c r="H20" s="45">
        <v>0</v>
      </c>
      <c r="I20" s="50">
        <f t="shared" si="1"/>
        <v>150</v>
      </c>
      <c r="J20" s="44">
        <v>150</v>
      </c>
      <c r="K20" s="45">
        <v>0</v>
      </c>
      <c r="L20" s="50">
        <f t="shared" si="2"/>
        <v>150</v>
      </c>
      <c r="M20" s="44">
        <v>150</v>
      </c>
      <c r="N20" s="45">
        <v>0</v>
      </c>
      <c r="O20" s="50">
        <f t="shared" si="3"/>
        <v>150</v>
      </c>
      <c r="P20" s="44">
        <v>150</v>
      </c>
      <c r="Q20" s="45">
        <v>0</v>
      </c>
      <c r="R20" s="50">
        <f t="shared" si="4"/>
        <v>150</v>
      </c>
      <c r="S20" s="44">
        <v>150</v>
      </c>
      <c r="T20" s="45">
        <v>0</v>
      </c>
      <c r="U20" s="50">
        <f t="shared" si="5"/>
        <v>150</v>
      </c>
      <c r="V20" s="44">
        <v>150</v>
      </c>
      <c r="W20" s="45">
        <v>0</v>
      </c>
      <c r="X20" s="50">
        <f t="shared" si="6"/>
        <v>150</v>
      </c>
      <c r="Y20" s="44">
        <v>150</v>
      </c>
      <c r="Z20" s="45">
        <v>0</v>
      </c>
      <c r="AA20" s="50">
        <f t="shared" si="7"/>
        <v>150</v>
      </c>
      <c r="AB20" s="44">
        <v>150</v>
      </c>
      <c r="AC20" s="45">
        <v>0</v>
      </c>
      <c r="AD20" s="50">
        <f t="shared" si="8"/>
        <v>150</v>
      </c>
      <c r="AE20" s="44">
        <v>150</v>
      </c>
      <c r="AF20" s="45">
        <v>0</v>
      </c>
      <c r="AG20" s="50">
        <f t="shared" si="9"/>
        <v>150</v>
      </c>
      <c r="AH20" s="44">
        <v>150</v>
      </c>
      <c r="AI20" s="45">
        <v>0</v>
      </c>
      <c r="AJ20" s="50">
        <f t="shared" si="10"/>
        <v>150</v>
      </c>
      <c r="AK20" s="44">
        <v>150</v>
      </c>
      <c r="AL20" s="45">
        <v>0</v>
      </c>
    </row>
    <row r="21" spans="1:38" ht="11.25">
      <c r="A21" s="94"/>
      <c r="B21" s="47">
        <f t="shared" si="11"/>
        <v>18</v>
      </c>
      <c r="C21" s="50">
        <f>'O2 Decanting Matrix (Bottom)'!AK21</f>
        <v>150</v>
      </c>
      <c r="D21" s="44">
        <v>150</v>
      </c>
      <c r="E21" s="45">
        <v>0</v>
      </c>
      <c r="F21" s="50">
        <f t="shared" si="0"/>
        <v>150</v>
      </c>
      <c r="G21" s="44">
        <v>150</v>
      </c>
      <c r="H21" s="45">
        <v>0</v>
      </c>
      <c r="I21" s="50">
        <f t="shared" si="1"/>
        <v>150</v>
      </c>
      <c r="J21" s="44">
        <v>150</v>
      </c>
      <c r="K21" s="45">
        <v>0</v>
      </c>
      <c r="L21" s="50">
        <f t="shared" si="2"/>
        <v>150</v>
      </c>
      <c r="M21" s="44">
        <v>150</v>
      </c>
      <c r="N21" s="45">
        <v>0</v>
      </c>
      <c r="O21" s="50">
        <f t="shared" si="3"/>
        <v>150</v>
      </c>
      <c r="P21" s="44">
        <v>150</v>
      </c>
      <c r="Q21" s="45">
        <v>0</v>
      </c>
      <c r="R21" s="50">
        <f t="shared" si="4"/>
        <v>150</v>
      </c>
      <c r="S21" s="44">
        <v>150</v>
      </c>
      <c r="T21" s="45">
        <v>0</v>
      </c>
      <c r="U21" s="50">
        <f t="shared" si="5"/>
        <v>150</v>
      </c>
      <c r="V21" s="44">
        <v>150</v>
      </c>
      <c r="W21" s="45">
        <v>0</v>
      </c>
      <c r="X21" s="50">
        <f t="shared" si="6"/>
        <v>150</v>
      </c>
      <c r="Y21" s="44">
        <v>150</v>
      </c>
      <c r="Z21" s="45">
        <v>0</v>
      </c>
      <c r="AA21" s="50">
        <f t="shared" si="7"/>
        <v>150</v>
      </c>
      <c r="AB21" s="44">
        <v>150</v>
      </c>
      <c r="AC21" s="45">
        <v>0</v>
      </c>
      <c r="AD21" s="50">
        <f t="shared" si="8"/>
        <v>150</v>
      </c>
      <c r="AE21" s="44">
        <v>150</v>
      </c>
      <c r="AF21" s="45">
        <v>0</v>
      </c>
      <c r="AG21" s="50">
        <f t="shared" si="9"/>
        <v>150</v>
      </c>
      <c r="AH21" s="44">
        <v>150</v>
      </c>
      <c r="AI21" s="45">
        <v>0</v>
      </c>
      <c r="AJ21" s="50">
        <f t="shared" si="10"/>
        <v>150</v>
      </c>
      <c r="AK21" s="44">
        <v>150</v>
      </c>
      <c r="AL21" s="45">
        <v>0</v>
      </c>
    </row>
    <row r="22" spans="1:38" ht="11.25">
      <c r="A22" s="94"/>
      <c r="B22" s="47">
        <f t="shared" si="11"/>
        <v>19</v>
      </c>
      <c r="C22" s="50">
        <f>'O2 Decanting Matrix (Bottom)'!AK22</f>
        <v>150</v>
      </c>
      <c r="D22" s="44">
        <v>150</v>
      </c>
      <c r="E22" s="45">
        <v>0</v>
      </c>
      <c r="F22" s="50">
        <f t="shared" si="0"/>
        <v>150</v>
      </c>
      <c r="G22" s="44">
        <v>150</v>
      </c>
      <c r="H22" s="45">
        <v>0</v>
      </c>
      <c r="I22" s="50">
        <f t="shared" si="1"/>
        <v>150</v>
      </c>
      <c r="J22" s="44">
        <v>150</v>
      </c>
      <c r="K22" s="45">
        <v>0</v>
      </c>
      <c r="L22" s="50">
        <f t="shared" si="2"/>
        <v>150</v>
      </c>
      <c r="M22" s="44">
        <v>150</v>
      </c>
      <c r="N22" s="45">
        <v>0</v>
      </c>
      <c r="O22" s="50">
        <f t="shared" si="3"/>
        <v>150</v>
      </c>
      <c r="P22" s="44">
        <v>150</v>
      </c>
      <c r="Q22" s="45">
        <v>0</v>
      </c>
      <c r="R22" s="50">
        <f t="shared" si="4"/>
        <v>150</v>
      </c>
      <c r="S22" s="44">
        <v>150</v>
      </c>
      <c r="T22" s="45">
        <v>0</v>
      </c>
      <c r="U22" s="50">
        <f t="shared" si="5"/>
        <v>150</v>
      </c>
      <c r="V22" s="44">
        <v>150</v>
      </c>
      <c r="W22" s="45">
        <v>0</v>
      </c>
      <c r="X22" s="50">
        <f t="shared" si="6"/>
        <v>150</v>
      </c>
      <c r="Y22" s="44">
        <v>150</v>
      </c>
      <c r="Z22" s="45">
        <v>0</v>
      </c>
      <c r="AA22" s="50">
        <f t="shared" si="7"/>
        <v>150</v>
      </c>
      <c r="AB22" s="44">
        <v>150</v>
      </c>
      <c r="AC22" s="45">
        <v>0</v>
      </c>
      <c r="AD22" s="50">
        <f t="shared" si="8"/>
        <v>150</v>
      </c>
      <c r="AE22" s="44">
        <v>150</v>
      </c>
      <c r="AF22" s="45">
        <v>0</v>
      </c>
      <c r="AG22" s="50">
        <f t="shared" si="9"/>
        <v>150</v>
      </c>
      <c r="AH22" s="44">
        <v>150</v>
      </c>
      <c r="AI22" s="45">
        <v>0</v>
      </c>
      <c r="AJ22" s="50">
        <f t="shared" si="10"/>
        <v>150</v>
      </c>
      <c r="AK22" s="44">
        <v>150</v>
      </c>
      <c r="AL22" s="45">
        <v>0</v>
      </c>
    </row>
    <row r="23" spans="1:38" ht="11.25">
      <c r="A23" s="98"/>
      <c r="B23" s="47">
        <f t="shared" si="11"/>
        <v>20</v>
      </c>
      <c r="C23" s="50">
        <f>'O2 Decanting Matrix (Bottom)'!AK23</f>
        <v>150</v>
      </c>
      <c r="D23" s="44">
        <v>150</v>
      </c>
      <c r="E23" s="45">
        <v>0</v>
      </c>
      <c r="F23" s="50">
        <f t="shared" si="0"/>
        <v>150</v>
      </c>
      <c r="G23" s="44">
        <v>150</v>
      </c>
      <c r="H23" s="45">
        <v>0</v>
      </c>
      <c r="I23" s="50">
        <f t="shared" si="1"/>
        <v>150</v>
      </c>
      <c r="J23" s="44">
        <v>150</v>
      </c>
      <c r="K23" s="45">
        <v>0</v>
      </c>
      <c r="L23" s="50">
        <f t="shared" si="2"/>
        <v>150</v>
      </c>
      <c r="M23" s="44">
        <v>150</v>
      </c>
      <c r="N23" s="45">
        <v>0</v>
      </c>
      <c r="O23" s="50">
        <f t="shared" si="3"/>
        <v>150</v>
      </c>
      <c r="P23" s="44">
        <v>150</v>
      </c>
      <c r="Q23" s="45">
        <v>0</v>
      </c>
      <c r="R23" s="50">
        <f t="shared" si="4"/>
        <v>150</v>
      </c>
      <c r="S23" s="44">
        <v>150</v>
      </c>
      <c r="T23" s="45">
        <v>0</v>
      </c>
      <c r="U23" s="50">
        <f t="shared" si="5"/>
        <v>150</v>
      </c>
      <c r="V23" s="44">
        <v>150</v>
      </c>
      <c r="W23" s="45">
        <v>0</v>
      </c>
      <c r="X23" s="50">
        <f t="shared" si="6"/>
        <v>150</v>
      </c>
      <c r="Y23" s="44">
        <v>150</v>
      </c>
      <c r="Z23" s="45">
        <v>0</v>
      </c>
      <c r="AA23" s="50">
        <f t="shared" si="7"/>
        <v>150</v>
      </c>
      <c r="AB23" s="44">
        <v>150</v>
      </c>
      <c r="AC23" s="45">
        <v>0</v>
      </c>
      <c r="AD23" s="50">
        <f t="shared" si="8"/>
        <v>150</v>
      </c>
      <c r="AE23" s="44">
        <v>150</v>
      </c>
      <c r="AF23" s="45">
        <v>0</v>
      </c>
      <c r="AG23" s="50">
        <f t="shared" si="9"/>
        <v>150</v>
      </c>
      <c r="AH23" s="44">
        <v>150</v>
      </c>
      <c r="AI23" s="45">
        <v>0</v>
      </c>
      <c r="AJ23" s="50">
        <f t="shared" si="10"/>
        <v>150</v>
      </c>
      <c r="AK23" s="44">
        <v>150</v>
      </c>
      <c r="AL23" s="45">
        <v>0</v>
      </c>
    </row>
    <row r="24" spans="1:38" ht="11.25">
      <c r="A24" s="91" t="s">
        <v>21</v>
      </c>
      <c r="B24" s="91"/>
      <c r="C24" s="86">
        <f>SUM(E4:E23)</f>
        <v>0</v>
      </c>
      <c r="D24" s="86"/>
      <c r="E24" s="86"/>
      <c r="F24" s="86">
        <f>SUM(H4:H23)</f>
        <v>0</v>
      </c>
      <c r="G24" s="86"/>
      <c r="H24" s="86"/>
      <c r="I24" s="86">
        <f>SUM(K4:K23)</f>
        <v>0</v>
      </c>
      <c r="J24" s="86"/>
      <c r="K24" s="86"/>
      <c r="L24" s="86">
        <f>SUM(N4:N23)</f>
        <v>0</v>
      </c>
      <c r="M24" s="86"/>
      <c r="N24" s="86"/>
      <c r="O24" s="86">
        <f>SUM(Q4:Q23)</f>
        <v>0</v>
      </c>
      <c r="P24" s="86"/>
      <c r="Q24" s="86"/>
      <c r="R24" s="86">
        <f>SUM(T4:T23)</f>
        <v>0</v>
      </c>
      <c r="S24" s="86"/>
      <c r="T24" s="86"/>
      <c r="U24" s="86">
        <f>SUM(W4:W23)</f>
        <v>0</v>
      </c>
      <c r="V24" s="86"/>
      <c r="W24" s="86"/>
      <c r="X24" s="86">
        <f>SUM(Z4:Z23)</f>
        <v>0</v>
      </c>
      <c r="Y24" s="86"/>
      <c r="Z24" s="86"/>
      <c r="AA24" s="86">
        <f>SUM(AC4:AC23)</f>
        <v>0</v>
      </c>
      <c r="AB24" s="86"/>
      <c r="AC24" s="86"/>
      <c r="AD24" s="86">
        <f>SUM(AF4:AF23)</f>
        <v>0</v>
      </c>
      <c r="AE24" s="86"/>
      <c r="AF24" s="86"/>
      <c r="AG24" s="86">
        <f>SUM(AI4:AI23)</f>
        <v>0</v>
      </c>
      <c r="AH24" s="86"/>
      <c r="AI24" s="86"/>
      <c r="AJ24" s="86">
        <f>SUM(AL4:AL23)</f>
        <v>0</v>
      </c>
      <c r="AK24" s="86"/>
      <c r="AL24" s="86"/>
    </row>
    <row r="26" spans="3:7" ht="11.25">
      <c r="C26" s="99"/>
      <c r="D26" s="99"/>
      <c r="E26" s="99"/>
      <c r="F26" s="99"/>
      <c r="G26" s="99"/>
    </row>
    <row r="27" ht="11.25">
      <c r="E27" s="49"/>
    </row>
    <row r="28" ht="11.25">
      <c r="E28" s="49"/>
    </row>
    <row r="29" ht="11.25">
      <c r="E29" s="49"/>
    </row>
  </sheetData>
  <mergeCells count="29">
    <mergeCell ref="AJ24:AL24"/>
    <mergeCell ref="C26:G26"/>
    <mergeCell ref="X24:Z24"/>
    <mergeCell ref="AA24:AC24"/>
    <mergeCell ref="AD24:AF24"/>
    <mergeCell ref="AG24:AI24"/>
    <mergeCell ref="L24:N24"/>
    <mergeCell ref="O24:Q24"/>
    <mergeCell ref="R24:T24"/>
    <mergeCell ref="U24:W24"/>
    <mergeCell ref="A24:B24"/>
    <mergeCell ref="C24:E24"/>
    <mergeCell ref="F24:H24"/>
    <mergeCell ref="I24:K24"/>
    <mergeCell ref="AD2:AF2"/>
    <mergeCell ref="AG2:AI2"/>
    <mergeCell ref="AJ2:AL2"/>
    <mergeCell ref="A3:A23"/>
    <mergeCell ref="A1:B2"/>
    <mergeCell ref="C1:AL1"/>
    <mergeCell ref="C2:E2"/>
    <mergeCell ref="F2:H2"/>
    <mergeCell ref="I2:K2"/>
    <mergeCell ref="L2:N2"/>
    <mergeCell ref="AA2:AC2"/>
    <mergeCell ref="O2:Q2"/>
    <mergeCell ref="R2:T2"/>
    <mergeCell ref="U2:W2"/>
    <mergeCell ref="X2:Z2"/>
  </mergeCells>
  <printOptions/>
  <pageMargins left="0.75" right="0.75" top="1" bottom="1" header="0.5" footer="0.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codeName="Sheet311"/>
  <dimension ref="A1:G21"/>
  <sheetViews>
    <sheetView workbookViewId="0" topLeftCell="A1">
      <selection activeCell="G10" sqref="G10"/>
    </sheetView>
  </sheetViews>
  <sheetFormatPr defaultColWidth="9.140625" defaultRowHeight="12.75"/>
  <cols>
    <col min="1" max="1" width="16.57421875" style="0" customWidth="1"/>
    <col min="2" max="2" width="7.28125" style="1" customWidth="1"/>
    <col min="3" max="3" width="8.00390625" style="2" customWidth="1"/>
    <col min="4" max="4" width="6.28125" style="2" customWidth="1"/>
    <col min="5" max="5" width="12.7109375" style="2" customWidth="1"/>
    <col min="6" max="6" width="6.28125" style="2" customWidth="1"/>
    <col min="7" max="7" width="12.7109375" style="0" customWidth="1"/>
  </cols>
  <sheetData>
    <row r="1" spans="1:7" ht="26.25">
      <c r="A1" s="11" t="s">
        <v>17</v>
      </c>
      <c r="B1" s="12"/>
      <c r="C1" s="12"/>
      <c r="D1" s="13"/>
      <c r="E1" s="13"/>
      <c r="F1" s="13"/>
      <c r="G1" s="14"/>
    </row>
    <row r="2" spans="1:7" ht="12.75">
      <c r="A2" s="81" t="s">
        <v>11</v>
      </c>
      <c r="B2" s="83" t="s">
        <v>12</v>
      </c>
      <c r="C2" s="81" t="s">
        <v>0</v>
      </c>
      <c r="D2" s="101" t="s">
        <v>9</v>
      </c>
      <c r="E2" s="102"/>
      <c r="F2" s="101" t="s">
        <v>10</v>
      </c>
      <c r="G2" s="102"/>
    </row>
    <row r="3" spans="1:7" ht="12.75">
      <c r="A3" s="82"/>
      <c r="B3" s="84"/>
      <c r="C3" s="82"/>
      <c r="D3" s="18" t="s">
        <v>7</v>
      </c>
      <c r="E3" s="18" t="s">
        <v>1</v>
      </c>
      <c r="F3" s="18" t="s">
        <v>7</v>
      </c>
      <c r="G3" s="18" t="s">
        <v>1</v>
      </c>
    </row>
    <row r="4" spans="1:7" ht="12.75">
      <c r="A4" s="21" t="str">
        <f>IF(Divers!B4=0,"",Divers!B4)</f>
        <v>Joe Bloggs</v>
      </c>
      <c r="B4" s="23">
        <v>1</v>
      </c>
      <c r="C4" s="53">
        <v>10</v>
      </c>
      <c r="D4" s="53">
        <v>80</v>
      </c>
      <c r="E4" s="53">
        <v>70</v>
      </c>
      <c r="F4" s="53">
        <v>80</v>
      </c>
      <c r="G4" s="53">
        <v>200</v>
      </c>
    </row>
    <row r="5" spans="1:7" ht="12.75">
      <c r="A5" s="21" t="str">
        <f>IF(Divers!B5=0,"",Divers!B5)</f>
        <v>John Smith</v>
      </c>
      <c r="B5" s="23">
        <v>2</v>
      </c>
      <c r="C5" s="53">
        <v>10</v>
      </c>
      <c r="D5" s="53">
        <v>80</v>
      </c>
      <c r="E5" s="53">
        <v>70</v>
      </c>
      <c r="F5" s="53">
        <v>80</v>
      </c>
      <c r="G5" s="53">
        <v>200</v>
      </c>
    </row>
    <row r="6" spans="1:7" ht="12.75">
      <c r="A6" s="21" t="str">
        <f>IF(Divers!B6=0,"",Divers!B6)</f>
        <v>Paul Owen</v>
      </c>
      <c r="B6" s="23">
        <v>3</v>
      </c>
      <c r="C6" s="53">
        <v>10</v>
      </c>
      <c r="D6" s="53">
        <v>80</v>
      </c>
      <c r="E6" s="53">
        <v>70</v>
      </c>
      <c r="F6" s="53">
        <v>80</v>
      </c>
      <c r="G6" s="53">
        <v>200</v>
      </c>
    </row>
    <row r="7" spans="1:7" ht="12.75">
      <c r="A7" s="21" t="str">
        <f>IF(Divers!B7=0,"",Divers!B7)</f>
        <v>Ian Galloway</v>
      </c>
      <c r="B7" s="23">
        <v>4</v>
      </c>
      <c r="C7" s="53">
        <v>10</v>
      </c>
      <c r="D7" s="53">
        <v>80</v>
      </c>
      <c r="E7" s="53">
        <v>70</v>
      </c>
      <c r="F7" s="53">
        <v>80</v>
      </c>
      <c r="G7" s="53">
        <v>200</v>
      </c>
    </row>
    <row r="8" spans="1:7" ht="12.75">
      <c r="A8" s="21" t="str">
        <f>IF(Divers!B8=0,"",Divers!B8)</f>
        <v>Julian Bath</v>
      </c>
      <c r="B8" s="23">
        <v>5</v>
      </c>
      <c r="C8" s="53">
        <v>10</v>
      </c>
      <c r="D8" s="53">
        <v>80</v>
      </c>
      <c r="E8" s="53">
        <v>70</v>
      </c>
      <c r="F8" s="53">
        <v>80</v>
      </c>
      <c r="G8" s="53">
        <v>200</v>
      </c>
    </row>
    <row r="9" spans="1:7" ht="12.75">
      <c r="A9" s="21" t="str">
        <f>IF(Divers!B9=0,"",Divers!B9)</f>
        <v>A N Other</v>
      </c>
      <c r="B9" s="23">
        <v>6</v>
      </c>
      <c r="C9" s="53">
        <v>7</v>
      </c>
      <c r="D9" s="53">
        <v>0</v>
      </c>
      <c r="E9" s="53">
        <v>0</v>
      </c>
      <c r="F9" s="53">
        <v>80</v>
      </c>
      <c r="G9" s="53">
        <v>220</v>
      </c>
    </row>
    <row r="10" spans="1:7" ht="12.75">
      <c r="A10" s="21">
        <f>IF(Divers!B10=0,"",Divers!B10)</f>
      </c>
      <c r="B10" s="23">
        <v>7</v>
      </c>
      <c r="C10" s="53">
        <v>0</v>
      </c>
      <c r="D10" s="53">
        <v>0</v>
      </c>
      <c r="E10" s="53">
        <v>0</v>
      </c>
      <c r="F10" s="53">
        <v>0</v>
      </c>
      <c r="G10" s="53">
        <v>0</v>
      </c>
    </row>
    <row r="11" spans="1:7" ht="12.75">
      <c r="A11" s="21">
        <f>IF(Divers!B11=0,"",Divers!B11)</f>
      </c>
      <c r="B11" s="23">
        <v>8</v>
      </c>
      <c r="C11" s="53">
        <v>0</v>
      </c>
      <c r="D11" s="53">
        <v>0</v>
      </c>
      <c r="E11" s="53">
        <v>0</v>
      </c>
      <c r="F11" s="53">
        <v>0</v>
      </c>
      <c r="G11" s="53">
        <v>0</v>
      </c>
    </row>
    <row r="12" spans="1:7" ht="12.75">
      <c r="A12" s="21">
        <f>IF(Divers!B12=0,"",Divers!B12)</f>
      </c>
      <c r="B12" s="23">
        <v>9</v>
      </c>
      <c r="C12" s="53">
        <v>0</v>
      </c>
      <c r="D12" s="53">
        <v>0</v>
      </c>
      <c r="E12" s="53">
        <v>0</v>
      </c>
      <c r="F12" s="53">
        <v>0</v>
      </c>
      <c r="G12" s="53">
        <v>0</v>
      </c>
    </row>
    <row r="13" spans="1:7" ht="12.75">
      <c r="A13" s="21">
        <f>IF(Divers!B13=0,"",Divers!B13)</f>
      </c>
      <c r="B13" s="23">
        <v>10</v>
      </c>
      <c r="C13" s="53">
        <v>0</v>
      </c>
      <c r="D13" s="53">
        <v>0</v>
      </c>
      <c r="E13" s="53">
        <v>0</v>
      </c>
      <c r="F13" s="53">
        <v>0</v>
      </c>
      <c r="G13" s="53">
        <v>0</v>
      </c>
    </row>
    <row r="14" spans="1:7" ht="12.75">
      <c r="A14" s="21">
        <f>IF(Divers!B14=0,"",Divers!B14)</f>
      </c>
      <c r="B14" s="23">
        <v>11</v>
      </c>
      <c r="C14" s="53">
        <v>0</v>
      </c>
      <c r="D14" s="53">
        <v>0</v>
      </c>
      <c r="E14" s="53">
        <v>0</v>
      </c>
      <c r="F14" s="53">
        <v>0</v>
      </c>
      <c r="G14" s="53">
        <v>0</v>
      </c>
    </row>
    <row r="15" spans="1:7" ht="12.75">
      <c r="A15" s="22">
        <f>IF(Divers!B15=0,"",Divers!B15)</f>
      </c>
      <c r="B15" s="24">
        <v>12</v>
      </c>
      <c r="C15" s="53">
        <v>0</v>
      </c>
      <c r="D15" s="53">
        <v>0</v>
      </c>
      <c r="E15" s="53">
        <v>0</v>
      </c>
      <c r="F15" s="53">
        <v>0</v>
      </c>
      <c r="G15" s="53">
        <v>0</v>
      </c>
    </row>
    <row r="16" spans="1:7" ht="22.5" customHeight="1">
      <c r="A16" s="33" t="s">
        <v>25</v>
      </c>
      <c r="B16" s="12"/>
      <c r="C16" s="12"/>
      <c r="D16" s="12"/>
      <c r="E16" s="13"/>
      <c r="F16" s="13"/>
      <c r="G16" s="17"/>
    </row>
    <row r="17" spans="1:7" ht="12.75">
      <c r="A17" s="36" t="s">
        <v>26</v>
      </c>
      <c r="B17" s="61">
        <v>9</v>
      </c>
      <c r="C17" s="25"/>
      <c r="D17" s="25"/>
      <c r="E17" s="4"/>
      <c r="F17" s="4"/>
      <c r="G17" s="15"/>
    </row>
    <row r="18" spans="1:7" ht="12.75">
      <c r="A18" s="34" t="s">
        <v>29</v>
      </c>
      <c r="B18" s="60">
        <v>1.6</v>
      </c>
      <c r="C18" s="26"/>
      <c r="D18" s="26"/>
      <c r="E18" s="6"/>
      <c r="F18" s="6"/>
      <c r="G18" s="7"/>
    </row>
    <row r="19" spans="1:7" ht="12.75">
      <c r="A19" s="5"/>
      <c r="B19" s="30"/>
      <c r="C19" s="26"/>
      <c r="D19" s="26"/>
      <c r="E19" s="6"/>
      <c r="F19" s="6"/>
      <c r="G19" s="7"/>
    </row>
    <row r="20" spans="1:7" ht="12.75">
      <c r="A20" s="34" t="s">
        <v>30</v>
      </c>
      <c r="B20" s="6" t="s">
        <v>4</v>
      </c>
      <c r="C20" s="6" t="s">
        <v>23</v>
      </c>
      <c r="D20" s="6"/>
      <c r="E20" s="6"/>
      <c r="F20" s="6"/>
      <c r="G20" s="7"/>
    </row>
    <row r="21" spans="1:7" ht="12.75">
      <c r="A21" s="35" t="s">
        <v>22</v>
      </c>
      <c r="B21" s="31">
        <f>(B18/((B17/10)+1))*100</f>
        <v>84.21052631578948</v>
      </c>
      <c r="C21" s="31">
        <f>100-B21</f>
        <v>15.78947368421052</v>
      </c>
      <c r="D21" s="9"/>
      <c r="E21" s="9"/>
      <c r="F21" s="9"/>
      <c r="G21" s="16"/>
    </row>
  </sheetData>
  <mergeCells count="5">
    <mergeCell ref="D2:E2"/>
    <mergeCell ref="F2:G2"/>
    <mergeCell ref="A2:A3"/>
    <mergeCell ref="B2:B3"/>
    <mergeCell ref="C2:C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91"/>
  <dimension ref="A1:AL29"/>
  <sheetViews>
    <sheetView workbookViewId="0" topLeftCell="A1">
      <pane xSplit="2" topLeftCell="C1" activePane="topRight" state="frozen"/>
      <selection pane="topLeft" activeCell="E20" sqref="E20"/>
      <selection pane="topRight" activeCell="C26" sqref="C26:H26"/>
    </sheetView>
  </sheetViews>
  <sheetFormatPr defaultColWidth="9.140625" defaultRowHeight="12.75"/>
  <cols>
    <col min="1" max="1" width="3.28125" style="32" customWidth="1"/>
    <col min="2" max="2" width="3.00390625" style="32" customWidth="1"/>
    <col min="3" max="3" width="4.8515625" style="32" customWidth="1"/>
    <col min="4" max="4" width="3.57421875" style="32" customWidth="1"/>
    <col min="5" max="5" width="3.28125" style="32" bestFit="1" customWidth="1"/>
    <col min="6" max="6" width="4.28125" style="32" customWidth="1"/>
    <col min="7" max="7" width="3.57421875" style="32" customWidth="1"/>
    <col min="8" max="8" width="3.57421875" style="32" bestFit="1" customWidth="1"/>
    <col min="9" max="9" width="4.28125" style="32" customWidth="1"/>
    <col min="10" max="10" width="3.57421875" style="32" customWidth="1"/>
    <col min="11" max="11" width="3.57421875" style="32" bestFit="1" customWidth="1"/>
    <col min="12" max="12" width="4.28125" style="32" customWidth="1"/>
    <col min="13" max="13" width="3.57421875" style="32" customWidth="1"/>
    <col min="14" max="14" width="3.57421875" style="32" bestFit="1" customWidth="1"/>
    <col min="15" max="15" width="4.28125" style="32" customWidth="1"/>
    <col min="16" max="16" width="3.57421875" style="32" customWidth="1"/>
    <col min="17" max="17" width="3.57421875" style="32" bestFit="1" customWidth="1"/>
    <col min="18" max="18" width="4.28125" style="32" customWidth="1"/>
    <col min="19" max="19" width="3.57421875" style="32" customWidth="1"/>
    <col min="20" max="20" width="2.7109375" style="32" bestFit="1" customWidth="1"/>
    <col min="21" max="21" width="4.28125" style="32" customWidth="1"/>
    <col min="22" max="22" width="3.57421875" style="32" customWidth="1"/>
    <col min="23" max="23" width="2.7109375" style="32" bestFit="1" customWidth="1"/>
    <col min="24" max="24" width="4.28125" style="32" customWidth="1"/>
    <col min="25" max="25" width="3.57421875" style="32" customWidth="1"/>
    <col min="26" max="26" width="3.57421875" style="32" bestFit="1" customWidth="1"/>
    <col min="27" max="27" width="4.28125" style="32" customWidth="1"/>
    <col min="28" max="28" width="3.57421875" style="32" customWidth="1"/>
    <col min="29" max="29" width="3.57421875" style="32" bestFit="1" customWidth="1"/>
    <col min="30" max="30" width="4.28125" style="32" customWidth="1"/>
    <col min="31" max="31" width="3.57421875" style="32" customWidth="1"/>
    <col min="32" max="32" width="3.57421875" style="32" bestFit="1" customWidth="1"/>
    <col min="33" max="33" width="4.28125" style="32" customWidth="1"/>
    <col min="34" max="34" width="3.57421875" style="32" customWidth="1"/>
    <col min="35" max="35" width="2.7109375" style="32" bestFit="1" customWidth="1"/>
    <col min="36" max="36" width="4.28125" style="32" customWidth="1"/>
    <col min="37" max="37" width="3.57421875" style="32" customWidth="1"/>
    <col min="38" max="38" width="3.57421875" style="32" bestFit="1" customWidth="1"/>
    <col min="39" max="16384" width="9.140625" style="32" customWidth="1"/>
  </cols>
  <sheetData>
    <row r="1" spans="1:38" ht="11.25">
      <c r="A1" s="87" t="s">
        <v>4</v>
      </c>
      <c r="B1" s="88"/>
      <c r="C1" s="95" t="s">
        <v>37</v>
      </c>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7"/>
    </row>
    <row r="2" spans="1:38" ht="11.25">
      <c r="A2" s="89"/>
      <c r="B2" s="90"/>
      <c r="C2" s="85">
        <v>1</v>
      </c>
      <c r="D2" s="85"/>
      <c r="E2" s="85"/>
      <c r="F2" s="85">
        <v>2</v>
      </c>
      <c r="G2" s="85"/>
      <c r="H2" s="85"/>
      <c r="I2" s="85">
        <v>3</v>
      </c>
      <c r="J2" s="85"/>
      <c r="K2" s="85"/>
      <c r="L2" s="85">
        <v>4</v>
      </c>
      <c r="M2" s="85"/>
      <c r="N2" s="85"/>
      <c r="O2" s="85">
        <v>5</v>
      </c>
      <c r="P2" s="85"/>
      <c r="Q2" s="85"/>
      <c r="R2" s="85">
        <v>6</v>
      </c>
      <c r="S2" s="85"/>
      <c r="T2" s="85"/>
      <c r="U2" s="85">
        <v>7</v>
      </c>
      <c r="V2" s="85"/>
      <c r="W2" s="85"/>
      <c r="X2" s="85">
        <v>8</v>
      </c>
      <c r="Y2" s="85"/>
      <c r="Z2" s="85"/>
      <c r="AA2" s="85">
        <v>9</v>
      </c>
      <c r="AB2" s="85"/>
      <c r="AC2" s="85"/>
      <c r="AD2" s="85">
        <v>10</v>
      </c>
      <c r="AE2" s="85"/>
      <c r="AF2" s="85"/>
      <c r="AG2" s="85">
        <v>11</v>
      </c>
      <c r="AH2" s="85"/>
      <c r="AI2" s="85"/>
      <c r="AJ2" s="85">
        <v>12</v>
      </c>
      <c r="AK2" s="85"/>
      <c r="AL2" s="85"/>
    </row>
    <row r="3" spans="1:38" ht="12.75" customHeight="1">
      <c r="A3" s="93" t="s">
        <v>18</v>
      </c>
      <c r="B3" s="47"/>
      <c r="C3" s="37" t="s">
        <v>19</v>
      </c>
      <c r="D3" s="38" t="s">
        <v>20</v>
      </c>
      <c r="E3" s="39" t="s">
        <v>35</v>
      </c>
      <c r="F3" s="37" t="s">
        <v>19</v>
      </c>
      <c r="G3" s="38" t="s">
        <v>20</v>
      </c>
      <c r="H3" s="39" t="s">
        <v>35</v>
      </c>
      <c r="I3" s="37" t="s">
        <v>19</v>
      </c>
      <c r="J3" s="38" t="s">
        <v>20</v>
      </c>
      <c r="K3" s="39" t="s">
        <v>35</v>
      </c>
      <c r="L3" s="37" t="s">
        <v>19</v>
      </c>
      <c r="M3" s="38" t="s">
        <v>20</v>
      </c>
      <c r="N3" s="39" t="s">
        <v>35</v>
      </c>
      <c r="O3" s="37" t="s">
        <v>19</v>
      </c>
      <c r="P3" s="38" t="s">
        <v>20</v>
      </c>
      <c r="Q3" s="39" t="s">
        <v>35</v>
      </c>
      <c r="R3" s="37" t="s">
        <v>19</v>
      </c>
      <c r="S3" s="38" t="s">
        <v>20</v>
      </c>
      <c r="T3" s="39" t="s">
        <v>35</v>
      </c>
      <c r="U3" s="37" t="s">
        <v>19</v>
      </c>
      <c r="V3" s="38" t="s">
        <v>20</v>
      </c>
      <c r="W3" s="39" t="s">
        <v>35</v>
      </c>
      <c r="X3" s="37" t="s">
        <v>19</v>
      </c>
      <c r="Y3" s="38" t="s">
        <v>20</v>
      </c>
      <c r="Z3" s="39" t="s">
        <v>35</v>
      </c>
      <c r="AA3" s="37" t="s">
        <v>19</v>
      </c>
      <c r="AB3" s="38" t="s">
        <v>20</v>
      </c>
      <c r="AC3" s="39" t="s">
        <v>35</v>
      </c>
      <c r="AD3" s="37" t="s">
        <v>19</v>
      </c>
      <c r="AE3" s="38" t="s">
        <v>20</v>
      </c>
      <c r="AF3" s="39" t="s">
        <v>35</v>
      </c>
      <c r="AG3" s="37" t="s">
        <v>19</v>
      </c>
      <c r="AH3" s="38" t="s">
        <v>20</v>
      </c>
      <c r="AI3" s="39" t="s">
        <v>35</v>
      </c>
      <c r="AJ3" s="37" t="s">
        <v>19</v>
      </c>
      <c r="AK3" s="38" t="s">
        <v>20</v>
      </c>
      <c r="AL3" s="39" t="s">
        <v>35</v>
      </c>
    </row>
    <row r="4" spans="1:38" ht="11.25">
      <c r="A4" s="94"/>
      <c r="B4" s="47">
        <v>1</v>
      </c>
      <c r="C4" s="50">
        <f>'O2 Decanting Matrix (Travel)'!AK4</f>
        <v>132</v>
      </c>
      <c r="D4" s="44">
        <v>110</v>
      </c>
      <c r="E4" s="45">
        <v>110</v>
      </c>
      <c r="F4" s="50">
        <f aca="true" t="shared" si="0" ref="F4:F23">D4</f>
        <v>110</v>
      </c>
      <c r="G4" s="44">
        <v>92</v>
      </c>
      <c r="H4" s="45">
        <v>92</v>
      </c>
      <c r="I4" s="50">
        <f aca="true" t="shared" si="1" ref="I4:I23">G4</f>
        <v>92</v>
      </c>
      <c r="J4" s="44">
        <v>77</v>
      </c>
      <c r="K4" s="45">
        <v>77</v>
      </c>
      <c r="L4" s="50">
        <f aca="true" t="shared" si="2" ref="L4:L23">J4</f>
        <v>77</v>
      </c>
      <c r="M4" s="44">
        <v>64</v>
      </c>
      <c r="N4" s="45">
        <v>64</v>
      </c>
      <c r="O4" s="50">
        <f aca="true" t="shared" si="3" ref="O4:O23">M4</f>
        <v>64</v>
      </c>
      <c r="P4" s="44">
        <v>53</v>
      </c>
      <c r="Q4" s="45">
        <v>53</v>
      </c>
      <c r="R4" s="50">
        <f aca="true" t="shared" si="4" ref="R4:R23">P4</f>
        <v>53</v>
      </c>
      <c r="S4" s="44">
        <v>46</v>
      </c>
      <c r="T4" s="45">
        <v>46</v>
      </c>
      <c r="U4" s="50">
        <f aca="true" t="shared" si="5" ref="U4:U23">S4</f>
        <v>46</v>
      </c>
      <c r="V4" s="44">
        <v>46</v>
      </c>
      <c r="W4" s="45">
        <v>0</v>
      </c>
      <c r="X4" s="50">
        <f aca="true" t="shared" si="6" ref="X4:X23">V4</f>
        <v>46</v>
      </c>
      <c r="Y4" s="44">
        <v>46</v>
      </c>
      <c r="Z4" s="45">
        <v>0</v>
      </c>
      <c r="AA4" s="50">
        <f aca="true" t="shared" si="7" ref="AA4:AA23">Y4</f>
        <v>46</v>
      </c>
      <c r="AB4" s="44">
        <v>46</v>
      </c>
      <c r="AC4" s="45">
        <v>0</v>
      </c>
      <c r="AD4" s="50">
        <f aca="true" t="shared" si="8" ref="AD4:AD23">AB4</f>
        <v>46</v>
      </c>
      <c r="AE4" s="44">
        <v>46</v>
      </c>
      <c r="AF4" s="45">
        <v>0</v>
      </c>
      <c r="AG4" s="50">
        <f aca="true" t="shared" si="9" ref="AG4:AG23">AE4</f>
        <v>46</v>
      </c>
      <c r="AH4" s="44">
        <v>46</v>
      </c>
      <c r="AI4" s="45">
        <v>0</v>
      </c>
      <c r="AJ4" s="50">
        <f aca="true" t="shared" si="10" ref="AJ4:AJ23">AH4</f>
        <v>46</v>
      </c>
      <c r="AK4" s="44">
        <v>46</v>
      </c>
      <c r="AL4" s="45">
        <v>0</v>
      </c>
    </row>
    <row r="5" spans="1:38" ht="11.25">
      <c r="A5" s="94"/>
      <c r="B5" s="47">
        <f aca="true" t="shared" si="11" ref="B5:B23">B4+1</f>
        <v>2</v>
      </c>
      <c r="C5" s="50">
        <f>'O2 Decanting Matrix (Travel)'!AK5</f>
        <v>150</v>
      </c>
      <c r="D5" s="44">
        <v>140</v>
      </c>
      <c r="E5" s="45">
        <v>50</v>
      </c>
      <c r="F5" s="50">
        <f t="shared" si="0"/>
        <v>140</v>
      </c>
      <c r="G5" s="44">
        <v>126</v>
      </c>
      <c r="H5" s="45">
        <v>68</v>
      </c>
      <c r="I5" s="50">
        <f t="shared" si="1"/>
        <v>126</v>
      </c>
      <c r="J5" s="44">
        <v>110</v>
      </c>
      <c r="K5" s="45">
        <v>83</v>
      </c>
      <c r="L5" s="50">
        <f t="shared" si="2"/>
        <v>110</v>
      </c>
      <c r="M5" s="44">
        <v>90</v>
      </c>
      <c r="N5" s="45">
        <v>96</v>
      </c>
      <c r="O5" s="50">
        <f t="shared" si="3"/>
        <v>90</v>
      </c>
      <c r="P5" s="44">
        <v>84</v>
      </c>
      <c r="Q5" s="45">
        <v>84</v>
      </c>
      <c r="R5" s="50">
        <f t="shared" si="4"/>
        <v>84</v>
      </c>
      <c r="S5" s="44">
        <v>79</v>
      </c>
      <c r="T5" s="45">
        <v>79</v>
      </c>
      <c r="U5" s="50">
        <f t="shared" si="5"/>
        <v>79</v>
      </c>
      <c r="V5" s="44">
        <v>79</v>
      </c>
      <c r="W5" s="45">
        <v>0</v>
      </c>
      <c r="X5" s="50">
        <f t="shared" si="6"/>
        <v>79</v>
      </c>
      <c r="Y5" s="44">
        <v>79</v>
      </c>
      <c r="Z5" s="45">
        <v>0</v>
      </c>
      <c r="AA5" s="50">
        <f t="shared" si="7"/>
        <v>79</v>
      </c>
      <c r="AB5" s="44">
        <v>79</v>
      </c>
      <c r="AC5" s="45">
        <v>0</v>
      </c>
      <c r="AD5" s="50">
        <f t="shared" si="8"/>
        <v>79</v>
      </c>
      <c r="AE5" s="44">
        <v>79</v>
      </c>
      <c r="AF5" s="45">
        <v>0</v>
      </c>
      <c r="AG5" s="50">
        <f t="shared" si="9"/>
        <v>79</v>
      </c>
      <c r="AH5" s="44">
        <v>79</v>
      </c>
      <c r="AI5" s="45">
        <v>0</v>
      </c>
      <c r="AJ5" s="50">
        <f t="shared" si="10"/>
        <v>79</v>
      </c>
      <c r="AK5" s="44">
        <v>79</v>
      </c>
      <c r="AL5" s="45">
        <v>0</v>
      </c>
    </row>
    <row r="6" spans="1:38" ht="11.25">
      <c r="A6" s="94"/>
      <c r="B6" s="47">
        <f t="shared" si="11"/>
        <v>3</v>
      </c>
      <c r="C6" s="50">
        <f>'O2 Decanting Matrix (Travel)'!AK6</f>
        <v>150</v>
      </c>
      <c r="D6" s="44">
        <v>150</v>
      </c>
      <c r="E6" s="45">
        <v>0</v>
      </c>
      <c r="F6" s="50">
        <f t="shared" si="0"/>
        <v>150</v>
      </c>
      <c r="G6" s="44">
        <v>150</v>
      </c>
      <c r="H6" s="45">
        <v>0</v>
      </c>
      <c r="I6" s="50">
        <f t="shared" si="1"/>
        <v>150</v>
      </c>
      <c r="J6" s="44">
        <v>150</v>
      </c>
      <c r="K6" s="45">
        <v>0</v>
      </c>
      <c r="L6" s="50">
        <f t="shared" si="2"/>
        <v>150</v>
      </c>
      <c r="M6" s="44">
        <v>150</v>
      </c>
      <c r="N6" s="45">
        <v>0</v>
      </c>
      <c r="O6" s="50">
        <f t="shared" si="3"/>
        <v>150</v>
      </c>
      <c r="P6" s="44">
        <v>146</v>
      </c>
      <c r="Q6" s="45">
        <v>23</v>
      </c>
      <c r="R6" s="50">
        <f t="shared" si="4"/>
        <v>146</v>
      </c>
      <c r="S6" s="44">
        <v>138</v>
      </c>
      <c r="T6" s="45">
        <v>51</v>
      </c>
      <c r="U6" s="50">
        <f t="shared" si="5"/>
        <v>138</v>
      </c>
      <c r="V6" s="44">
        <v>138</v>
      </c>
      <c r="W6" s="45">
        <v>0</v>
      </c>
      <c r="X6" s="50">
        <f t="shared" si="6"/>
        <v>138</v>
      </c>
      <c r="Y6" s="44">
        <v>138</v>
      </c>
      <c r="Z6" s="45">
        <v>0</v>
      </c>
      <c r="AA6" s="50">
        <f t="shared" si="7"/>
        <v>138</v>
      </c>
      <c r="AB6" s="44">
        <v>138</v>
      </c>
      <c r="AC6" s="45">
        <v>0</v>
      </c>
      <c r="AD6" s="50">
        <f t="shared" si="8"/>
        <v>138</v>
      </c>
      <c r="AE6" s="44">
        <v>138</v>
      </c>
      <c r="AF6" s="45">
        <v>0</v>
      </c>
      <c r="AG6" s="50">
        <f t="shared" si="9"/>
        <v>138</v>
      </c>
      <c r="AH6" s="44">
        <v>138</v>
      </c>
      <c r="AI6" s="45">
        <v>0</v>
      </c>
      <c r="AJ6" s="50">
        <f t="shared" si="10"/>
        <v>138</v>
      </c>
      <c r="AK6" s="44">
        <v>138</v>
      </c>
      <c r="AL6" s="45">
        <v>0</v>
      </c>
    </row>
    <row r="7" spans="1:38" ht="11.25">
      <c r="A7" s="94"/>
      <c r="B7" s="47">
        <f t="shared" si="11"/>
        <v>4</v>
      </c>
      <c r="C7" s="50">
        <f>'O2 Decanting Matrix (Travel)'!AK7</f>
        <v>150</v>
      </c>
      <c r="D7" s="44">
        <v>150</v>
      </c>
      <c r="E7" s="45">
        <v>0</v>
      </c>
      <c r="F7" s="50">
        <f t="shared" si="0"/>
        <v>150</v>
      </c>
      <c r="G7" s="44">
        <v>150</v>
      </c>
      <c r="H7" s="45">
        <v>0</v>
      </c>
      <c r="I7" s="50">
        <f t="shared" si="1"/>
        <v>150</v>
      </c>
      <c r="J7" s="44">
        <v>150</v>
      </c>
      <c r="K7" s="45">
        <v>0</v>
      </c>
      <c r="L7" s="50">
        <f t="shared" si="2"/>
        <v>150</v>
      </c>
      <c r="M7" s="44">
        <v>150</v>
      </c>
      <c r="N7" s="45">
        <v>0</v>
      </c>
      <c r="O7" s="50">
        <f t="shared" si="3"/>
        <v>150</v>
      </c>
      <c r="P7" s="44">
        <v>150</v>
      </c>
      <c r="Q7" s="45">
        <v>0</v>
      </c>
      <c r="R7" s="50">
        <f t="shared" si="4"/>
        <v>150</v>
      </c>
      <c r="S7" s="44">
        <v>150</v>
      </c>
      <c r="T7" s="45">
        <v>0</v>
      </c>
      <c r="U7" s="50">
        <f t="shared" si="5"/>
        <v>150</v>
      </c>
      <c r="V7" s="44">
        <v>150</v>
      </c>
      <c r="W7" s="45">
        <v>0</v>
      </c>
      <c r="X7" s="50">
        <f t="shared" si="6"/>
        <v>150</v>
      </c>
      <c r="Y7" s="44">
        <v>150</v>
      </c>
      <c r="Z7" s="45">
        <v>0</v>
      </c>
      <c r="AA7" s="50">
        <f t="shared" si="7"/>
        <v>150</v>
      </c>
      <c r="AB7" s="44">
        <v>150</v>
      </c>
      <c r="AC7" s="45">
        <v>0</v>
      </c>
      <c r="AD7" s="50">
        <f t="shared" si="8"/>
        <v>150</v>
      </c>
      <c r="AE7" s="44">
        <v>150</v>
      </c>
      <c r="AF7" s="45">
        <v>0</v>
      </c>
      <c r="AG7" s="50">
        <f t="shared" si="9"/>
        <v>150</v>
      </c>
      <c r="AH7" s="44">
        <v>150</v>
      </c>
      <c r="AI7" s="45">
        <v>0</v>
      </c>
      <c r="AJ7" s="50">
        <f t="shared" si="10"/>
        <v>150</v>
      </c>
      <c r="AK7" s="44">
        <v>150</v>
      </c>
      <c r="AL7" s="45">
        <v>0</v>
      </c>
    </row>
    <row r="8" spans="1:38" ht="11.25">
      <c r="A8" s="94"/>
      <c r="B8" s="47">
        <f t="shared" si="11"/>
        <v>5</v>
      </c>
      <c r="C8" s="50">
        <f>'O2 Decanting Matrix (Travel)'!AK8</f>
        <v>150</v>
      </c>
      <c r="D8" s="44">
        <v>150</v>
      </c>
      <c r="E8" s="45">
        <v>0</v>
      </c>
      <c r="F8" s="50">
        <f t="shared" si="0"/>
        <v>150</v>
      </c>
      <c r="G8" s="44">
        <v>150</v>
      </c>
      <c r="H8" s="45">
        <v>0</v>
      </c>
      <c r="I8" s="50">
        <f t="shared" si="1"/>
        <v>150</v>
      </c>
      <c r="J8" s="44">
        <v>150</v>
      </c>
      <c r="K8" s="45">
        <v>0</v>
      </c>
      <c r="L8" s="50">
        <f t="shared" si="2"/>
        <v>150</v>
      </c>
      <c r="M8" s="44">
        <v>150</v>
      </c>
      <c r="N8" s="45">
        <v>0</v>
      </c>
      <c r="O8" s="50">
        <f t="shared" si="3"/>
        <v>150</v>
      </c>
      <c r="P8" s="44">
        <v>150</v>
      </c>
      <c r="Q8" s="45">
        <v>0</v>
      </c>
      <c r="R8" s="50">
        <f t="shared" si="4"/>
        <v>150</v>
      </c>
      <c r="S8" s="44">
        <v>150</v>
      </c>
      <c r="T8" s="45">
        <v>0</v>
      </c>
      <c r="U8" s="50">
        <f t="shared" si="5"/>
        <v>150</v>
      </c>
      <c r="V8" s="44">
        <v>150</v>
      </c>
      <c r="W8" s="45">
        <v>0</v>
      </c>
      <c r="X8" s="50">
        <f t="shared" si="6"/>
        <v>150</v>
      </c>
      <c r="Y8" s="44">
        <v>150</v>
      </c>
      <c r="Z8" s="45">
        <v>0</v>
      </c>
      <c r="AA8" s="50">
        <f t="shared" si="7"/>
        <v>150</v>
      </c>
      <c r="AB8" s="44">
        <v>150</v>
      </c>
      <c r="AC8" s="45">
        <v>0</v>
      </c>
      <c r="AD8" s="50">
        <f t="shared" si="8"/>
        <v>150</v>
      </c>
      <c r="AE8" s="44">
        <v>150</v>
      </c>
      <c r="AF8" s="45">
        <v>0</v>
      </c>
      <c r="AG8" s="50">
        <f t="shared" si="9"/>
        <v>150</v>
      </c>
      <c r="AH8" s="44">
        <v>150</v>
      </c>
      <c r="AI8" s="45">
        <v>0</v>
      </c>
      <c r="AJ8" s="50">
        <f t="shared" si="10"/>
        <v>150</v>
      </c>
      <c r="AK8" s="44">
        <v>150</v>
      </c>
      <c r="AL8" s="45">
        <v>0</v>
      </c>
    </row>
    <row r="9" spans="1:38" ht="11.25">
      <c r="A9" s="94"/>
      <c r="B9" s="47">
        <f t="shared" si="11"/>
        <v>6</v>
      </c>
      <c r="C9" s="50">
        <f>'O2 Decanting Matrix (Travel)'!AK9</f>
        <v>150</v>
      </c>
      <c r="D9" s="44">
        <v>150</v>
      </c>
      <c r="E9" s="45">
        <v>0</v>
      </c>
      <c r="F9" s="50">
        <f t="shared" si="0"/>
        <v>150</v>
      </c>
      <c r="G9" s="44">
        <v>150</v>
      </c>
      <c r="H9" s="45">
        <v>0</v>
      </c>
      <c r="I9" s="50">
        <f t="shared" si="1"/>
        <v>150</v>
      </c>
      <c r="J9" s="44">
        <v>150</v>
      </c>
      <c r="K9" s="45">
        <v>0</v>
      </c>
      <c r="L9" s="50">
        <f t="shared" si="2"/>
        <v>150</v>
      </c>
      <c r="M9" s="44">
        <v>150</v>
      </c>
      <c r="N9" s="45">
        <v>0</v>
      </c>
      <c r="O9" s="50">
        <f t="shared" si="3"/>
        <v>150</v>
      </c>
      <c r="P9" s="44">
        <v>150</v>
      </c>
      <c r="Q9" s="45">
        <v>0</v>
      </c>
      <c r="R9" s="50">
        <f t="shared" si="4"/>
        <v>150</v>
      </c>
      <c r="S9" s="44">
        <v>150</v>
      </c>
      <c r="T9" s="45">
        <v>0</v>
      </c>
      <c r="U9" s="50">
        <f t="shared" si="5"/>
        <v>150</v>
      </c>
      <c r="V9" s="44">
        <v>150</v>
      </c>
      <c r="W9" s="45">
        <v>0</v>
      </c>
      <c r="X9" s="50">
        <f t="shared" si="6"/>
        <v>150</v>
      </c>
      <c r="Y9" s="44">
        <v>150</v>
      </c>
      <c r="Z9" s="45">
        <v>0</v>
      </c>
      <c r="AA9" s="50">
        <f t="shared" si="7"/>
        <v>150</v>
      </c>
      <c r="AB9" s="44">
        <v>150</v>
      </c>
      <c r="AC9" s="45">
        <v>0</v>
      </c>
      <c r="AD9" s="50">
        <f t="shared" si="8"/>
        <v>150</v>
      </c>
      <c r="AE9" s="44">
        <v>150</v>
      </c>
      <c r="AF9" s="45">
        <v>0</v>
      </c>
      <c r="AG9" s="50">
        <f t="shared" si="9"/>
        <v>150</v>
      </c>
      <c r="AH9" s="44">
        <v>150</v>
      </c>
      <c r="AI9" s="45">
        <v>0</v>
      </c>
      <c r="AJ9" s="50">
        <f t="shared" si="10"/>
        <v>150</v>
      </c>
      <c r="AK9" s="44">
        <v>150</v>
      </c>
      <c r="AL9" s="45">
        <v>0</v>
      </c>
    </row>
    <row r="10" spans="1:38" ht="11.25">
      <c r="A10" s="94"/>
      <c r="B10" s="47">
        <f t="shared" si="11"/>
        <v>7</v>
      </c>
      <c r="C10" s="50">
        <f>'O2 Decanting Matrix (Travel)'!AK10</f>
        <v>150</v>
      </c>
      <c r="D10" s="44">
        <v>150</v>
      </c>
      <c r="E10" s="45">
        <v>0</v>
      </c>
      <c r="F10" s="50">
        <f t="shared" si="0"/>
        <v>150</v>
      </c>
      <c r="G10" s="44">
        <v>150</v>
      </c>
      <c r="H10" s="45">
        <v>0</v>
      </c>
      <c r="I10" s="50">
        <f t="shared" si="1"/>
        <v>150</v>
      </c>
      <c r="J10" s="44">
        <v>150</v>
      </c>
      <c r="K10" s="45">
        <v>0</v>
      </c>
      <c r="L10" s="50">
        <f t="shared" si="2"/>
        <v>150</v>
      </c>
      <c r="M10" s="44">
        <v>150</v>
      </c>
      <c r="N10" s="45">
        <v>0</v>
      </c>
      <c r="O10" s="50">
        <f t="shared" si="3"/>
        <v>150</v>
      </c>
      <c r="P10" s="44">
        <v>150</v>
      </c>
      <c r="Q10" s="45">
        <v>0</v>
      </c>
      <c r="R10" s="50">
        <f t="shared" si="4"/>
        <v>150</v>
      </c>
      <c r="S10" s="44">
        <v>150</v>
      </c>
      <c r="T10" s="45">
        <v>0</v>
      </c>
      <c r="U10" s="50">
        <f t="shared" si="5"/>
        <v>150</v>
      </c>
      <c r="V10" s="44">
        <v>150</v>
      </c>
      <c r="W10" s="45">
        <v>0</v>
      </c>
      <c r="X10" s="50">
        <f t="shared" si="6"/>
        <v>150</v>
      </c>
      <c r="Y10" s="44">
        <v>150</v>
      </c>
      <c r="Z10" s="45">
        <v>0</v>
      </c>
      <c r="AA10" s="50">
        <f t="shared" si="7"/>
        <v>150</v>
      </c>
      <c r="AB10" s="44">
        <v>150</v>
      </c>
      <c r="AC10" s="45">
        <v>0</v>
      </c>
      <c r="AD10" s="50">
        <f t="shared" si="8"/>
        <v>150</v>
      </c>
      <c r="AE10" s="44">
        <v>150</v>
      </c>
      <c r="AF10" s="45">
        <v>0</v>
      </c>
      <c r="AG10" s="50">
        <f t="shared" si="9"/>
        <v>150</v>
      </c>
      <c r="AH10" s="44">
        <v>150</v>
      </c>
      <c r="AI10" s="45">
        <v>0</v>
      </c>
      <c r="AJ10" s="50">
        <f t="shared" si="10"/>
        <v>150</v>
      </c>
      <c r="AK10" s="44">
        <v>150</v>
      </c>
      <c r="AL10" s="45">
        <v>0</v>
      </c>
    </row>
    <row r="11" spans="1:38" ht="11.25">
      <c r="A11" s="94"/>
      <c r="B11" s="47">
        <f t="shared" si="11"/>
        <v>8</v>
      </c>
      <c r="C11" s="50">
        <f>'O2 Decanting Matrix (Travel)'!AK11</f>
        <v>150</v>
      </c>
      <c r="D11" s="44">
        <v>150</v>
      </c>
      <c r="E11" s="45">
        <v>0</v>
      </c>
      <c r="F11" s="50">
        <f t="shared" si="0"/>
        <v>150</v>
      </c>
      <c r="G11" s="44">
        <v>150</v>
      </c>
      <c r="H11" s="45">
        <v>0</v>
      </c>
      <c r="I11" s="50">
        <f t="shared" si="1"/>
        <v>150</v>
      </c>
      <c r="J11" s="44">
        <v>150</v>
      </c>
      <c r="K11" s="45">
        <v>0</v>
      </c>
      <c r="L11" s="50">
        <f t="shared" si="2"/>
        <v>150</v>
      </c>
      <c r="M11" s="44">
        <v>150</v>
      </c>
      <c r="N11" s="45">
        <v>0</v>
      </c>
      <c r="O11" s="50">
        <f t="shared" si="3"/>
        <v>150</v>
      </c>
      <c r="P11" s="44">
        <v>150</v>
      </c>
      <c r="Q11" s="45">
        <v>0</v>
      </c>
      <c r="R11" s="50">
        <f t="shared" si="4"/>
        <v>150</v>
      </c>
      <c r="S11" s="44">
        <v>150</v>
      </c>
      <c r="T11" s="45">
        <v>0</v>
      </c>
      <c r="U11" s="50">
        <f t="shared" si="5"/>
        <v>150</v>
      </c>
      <c r="V11" s="44">
        <v>150</v>
      </c>
      <c r="W11" s="45">
        <v>0</v>
      </c>
      <c r="X11" s="50">
        <f t="shared" si="6"/>
        <v>150</v>
      </c>
      <c r="Y11" s="44">
        <v>150</v>
      </c>
      <c r="Z11" s="45">
        <v>0</v>
      </c>
      <c r="AA11" s="50">
        <f t="shared" si="7"/>
        <v>150</v>
      </c>
      <c r="AB11" s="44">
        <v>150</v>
      </c>
      <c r="AC11" s="45">
        <v>0</v>
      </c>
      <c r="AD11" s="50">
        <f t="shared" si="8"/>
        <v>150</v>
      </c>
      <c r="AE11" s="44">
        <v>150</v>
      </c>
      <c r="AF11" s="45">
        <v>0</v>
      </c>
      <c r="AG11" s="50">
        <f t="shared" si="9"/>
        <v>150</v>
      </c>
      <c r="AH11" s="44">
        <v>150</v>
      </c>
      <c r="AI11" s="45">
        <v>0</v>
      </c>
      <c r="AJ11" s="50">
        <f t="shared" si="10"/>
        <v>150</v>
      </c>
      <c r="AK11" s="44">
        <v>150</v>
      </c>
      <c r="AL11" s="45">
        <v>0</v>
      </c>
    </row>
    <row r="12" spans="1:38" ht="11.25">
      <c r="A12" s="94"/>
      <c r="B12" s="47">
        <f t="shared" si="11"/>
        <v>9</v>
      </c>
      <c r="C12" s="50">
        <f>'O2 Decanting Matrix (Travel)'!AK12</f>
        <v>150</v>
      </c>
      <c r="D12" s="44">
        <v>150</v>
      </c>
      <c r="E12" s="45">
        <v>0</v>
      </c>
      <c r="F12" s="50">
        <f t="shared" si="0"/>
        <v>150</v>
      </c>
      <c r="G12" s="44">
        <v>150</v>
      </c>
      <c r="H12" s="45">
        <v>0</v>
      </c>
      <c r="I12" s="50">
        <f t="shared" si="1"/>
        <v>150</v>
      </c>
      <c r="J12" s="44">
        <v>150</v>
      </c>
      <c r="K12" s="45">
        <v>0</v>
      </c>
      <c r="L12" s="50">
        <f t="shared" si="2"/>
        <v>150</v>
      </c>
      <c r="M12" s="44">
        <v>150</v>
      </c>
      <c r="N12" s="45">
        <v>0</v>
      </c>
      <c r="O12" s="50">
        <f t="shared" si="3"/>
        <v>150</v>
      </c>
      <c r="P12" s="44">
        <v>150</v>
      </c>
      <c r="Q12" s="45">
        <v>0</v>
      </c>
      <c r="R12" s="50">
        <f t="shared" si="4"/>
        <v>150</v>
      </c>
      <c r="S12" s="44">
        <v>150</v>
      </c>
      <c r="T12" s="45">
        <v>0</v>
      </c>
      <c r="U12" s="50">
        <f t="shared" si="5"/>
        <v>150</v>
      </c>
      <c r="V12" s="44">
        <v>150</v>
      </c>
      <c r="W12" s="45">
        <v>0</v>
      </c>
      <c r="X12" s="50">
        <f t="shared" si="6"/>
        <v>150</v>
      </c>
      <c r="Y12" s="44">
        <v>150</v>
      </c>
      <c r="Z12" s="45">
        <v>0</v>
      </c>
      <c r="AA12" s="50">
        <f t="shared" si="7"/>
        <v>150</v>
      </c>
      <c r="AB12" s="44">
        <v>150</v>
      </c>
      <c r="AC12" s="45">
        <v>0</v>
      </c>
      <c r="AD12" s="50">
        <f t="shared" si="8"/>
        <v>150</v>
      </c>
      <c r="AE12" s="44">
        <v>150</v>
      </c>
      <c r="AF12" s="45">
        <v>0</v>
      </c>
      <c r="AG12" s="50">
        <f t="shared" si="9"/>
        <v>150</v>
      </c>
      <c r="AH12" s="44">
        <v>150</v>
      </c>
      <c r="AI12" s="45">
        <v>0</v>
      </c>
      <c r="AJ12" s="50">
        <f t="shared" si="10"/>
        <v>150</v>
      </c>
      <c r="AK12" s="44">
        <v>150</v>
      </c>
      <c r="AL12" s="45">
        <v>0</v>
      </c>
    </row>
    <row r="13" spans="1:38" ht="11.25">
      <c r="A13" s="94"/>
      <c r="B13" s="47">
        <f t="shared" si="11"/>
        <v>10</v>
      </c>
      <c r="C13" s="50">
        <f>'O2 Decanting Matrix (Travel)'!AK13</f>
        <v>150</v>
      </c>
      <c r="D13" s="44">
        <v>150</v>
      </c>
      <c r="E13" s="45">
        <v>0</v>
      </c>
      <c r="F13" s="50">
        <f t="shared" si="0"/>
        <v>150</v>
      </c>
      <c r="G13" s="44">
        <v>150</v>
      </c>
      <c r="H13" s="45">
        <v>0</v>
      </c>
      <c r="I13" s="50">
        <f t="shared" si="1"/>
        <v>150</v>
      </c>
      <c r="J13" s="44">
        <v>150</v>
      </c>
      <c r="K13" s="45">
        <v>0</v>
      </c>
      <c r="L13" s="50">
        <f t="shared" si="2"/>
        <v>150</v>
      </c>
      <c r="M13" s="44">
        <v>150</v>
      </c>
      <c r="N13" s="45">
        <v>0</v>
      </c>
      <c r="O13" s="50">
        <f t="shared" si="3"/>
        <v>150</v>
      </c>
      <c r="P13" s="44">
        <v>150</v>
      </c>
      <c r="Q13" s="45">
        <v>0</v>
      </c>
      <c r="R13" s="50">
        <f t="shared" si="4"/>
        <v>150</v>
      </c>
      <c r="S13" s="44">
        <v>150</v>
      </c>
      <c r="T13" s="45">
        <v>0</v>
      </c>
      <c r="U13" s="50">
        <f t="shared" si="5"/>
        <v>150</v>
      </c>
      <c r="V13" s="44">
        <v>150</v>
      </c>
      <c r="W13" s="45">
        <v>0</v>
      </c>
      <c r="X13" s="50">
        <f t="shared" si="6"/>
        <v>150</v>
      </c>
      <c r="Y13" s="44">
        <v>150</v>
      </c>
      <c r="Z13" s="45">
        <v>0</v>
      </c>
      <c r="AA13" s="50">
        <f t="shared" si="7"/>
        <v>150</v>
      </c>
      <c r="AB13" s="44">
        <v>150</v>
      </c>
      <c r="AC13" s="45">
        <v>0</v>
      </c>
      <c r="AD13" s="50">
        <f t="shared" si="8"/>
        <v>150</v>
      </c>
      <c r="AE13" s="44">
        <v>150</v>
      </c>
      <c r="AF13" s="45">
        <v>0</v>
      </c>
      <c r="AG13" s="50">
        <f t="shared" si="9"/>
        <v>150</v>
      </c>
      <c r="AH13" s="44">
        <v>150</v>
      </c>
      <c r="AI13" s="45">
        <v>0</v>
      </c>
      <c r="AJ13" s="50">
        <f t="shared" si="10"/>
        <v>150</v>
      </c>
      <c r="AK13" s="44">
        <v>150</v>
      </c>
      <c r="AL13" s="45">
        <v>0</v>
      </c>
    </row>
    <row r="14" spans="1:38" ht="11.25">
      <c r="A14" s="94"/>
      <c r="B14" s="47">
        <f t="shared" si="11"/>
        <v>11</v>
      </c>
      <c r="C14" s="50">
        <f>'O2 Decanting Matrix (Travel)'!AK14</f>
        <v>150</v>
      </c>
      <c r="D14" s="44">
        <v>150</v>
      </c>
      <c r="E14" s="45">
        <v>0</v>
      </c>
      <c r="F14" s="50">
        <f t="shared" si="0"/>
        <v>150</v>
      </c>
      <c r="G14" s="44">
        <v>150</v>
      </c>
      <c r="H14" s="45">
        <v>0</v>
      </c>
      <c r="I14" s="50">
        <f t="shared" si="1"/>
        <v>150</v>
      </c>
      <c r="J14" s="44">
        <v>150</v>
      </c>
      <c r="K14" s="45">
        <v>0</v>
      </c>
      <c r="L14" s="50">
        <f t="shared" si="2"/>
        <v>150</v>
      </c>
      <c r="M14" s="44">
        <v>150</v>
      </c>
      <c r="N14" s="45">
        <v>0</v>
      </c>
      <c r="O14" s="50">
        <f t="shared" si="3"/>
        <v>150</v>
      </c>
      <c r="P14" s="44">
        <v>150</v>
      </c>
      <c r="Q14" s="45">
        <v>0</v>
      </c>
      <c r="R14" s="50">
        <f t="shared" si="4"/>
        <v>150</v>
      </c>
      <c r="S14" s="44">
        <v>150</v>
      </c>
      <c r="T14" s="45">
        <v>0</v>
      </c>
      <c r="U14" s="50">
        <f t="shared" si="5"/>
        <v>150</v>
      </c>
      <c r="V14" s="44">
        <v>150</v>
      </c>
      <c r="W14" s="45">
        <v>0</v>
      </c>
      <c r="X14" s="50">
        <f t="shared" si="6"/>
        <v>150</v>
      </c>
      <c r="Y14" s="44">
        <v>150</v>
      </c>
      <c r="Z14" s="45">
        <v>0</v>
      </c>
      <c r="AA14" s="50">
        <f t="shared" si="7"/>
        <v>150</v>
      </c>
      <c r="AB14" s="44">
        <v>150</v>
      </c>
      <c r="AC14" s="45">
        <v>0</v>
      </c>
      <c r="AD14" s="50">
        <f t="shared" si="8"/>
        <v>150</v>
      </c>
      <c r="AE14" s="44">
        <v>150</v>
      </c>
      <c r="AF14" s="45">
        <v>0</v>
      </c>
      <c r="AG14" s="50">
        <f t="shared" si="9"/>
        <v>150</v>
      </c>
      <c r="AH14" s="44">
        <v>150</v>
      </c>
      <c r="AI14" s="45">
        <v>0</v>
      </c>
      <c r="AJ14" s="50">
        <f t="shared" si="10"/>
        <v>150</v>
      </c>
      <c r="AK14" s="44">
        <v>150</v>
      </c>
      <c r="AL14" s="45">
        <v>0</v>
      </c>
    </row>
    <row r="15" spans="1:38" ht="11.25">
      <c r="A15" s="94"/>
      <c r="B15" s="47">
        <f t="shared" si="11"/>
        <v>12</v>
      </c>
      <c r="C15" s="50">
        <f>'O2 Decanting Matrix (Travel)'!AK15</f>
        <v>150</v>
      </c>
      <c r="D15" s="44">
        <v>150</v>
      </c>
      <c r="E15" s="45">
        <v>0</v>
      </c>
      <c r="F15" s="50">
        <f t="shared" si="0"/>
        <v>150</v>
      </c>
      <c r="G15" s="44">
        <v>150</v>
      </c>
      <c r="H15" s="45">
        <v>0</v>
      </c>
      <c r="I15" s="50">
        <f t="shared" si="1"/>
        <v>150</v>
      </c>
      <c r="J15" s="44">
        <v>150</v>
      </c>
      <c r="K15" s="45">
        <v>0</v>
      </c>
      <c r="L15" s="50">
        <f t="shared" si="2"/>
        <v>150</v>
      </c>
      <c r="M15" s="44">
        <v>150</v>
      </c>
      <c r="N15" s="45">
        <v>0</v>
      </c>
      <c r="O15" s="50">
        <f t="shared" si="3"/>
        <v>150</v>
      </c>
      <c r="P15" s="44">
        <v>150</v>
      </c>
      <c r="Q15" s="45">
        <v>0</v>
      </c>
      <c r="R15" s="50">
        <f t="shared" si="4"/>
        <v>150</v>
      </c>
      <c r="S15" s="44">
        <v>150</v>
      </c>
      <c r="T15" s="45">
        <v>0</v>
      </c>
      <c r="U15" s="50">
        <f t="shared" si="5"/>
        <v>150</v>
      </c>
      <c r="V15" s="44">
        <v>150</v>
      </c>
      <c r="W15" s="45">
        <v>0</v>
      </c>
      <c r="X15" s="50">
        <f t="shared" si="6"/>
        <v>150</v>
      </c>
      <c r="Y15" s="44">
        <v>150</v>
      </c>
      <c r="Z15" s="45">
        <v>0</v>
      </c>
      <c r="AA15" s="50">
        <f t="shared" si="7"/>
        <v>150</v>
      </c>
      <c r="AB15" s="44">
        <v>150</v>
      </c>
      <c r="AC15" s="45">
        <v>0</v>
      </c>
      <c r="AD15" s="50">
        <f t="shared" si="8"/>
        <v>150</v>
      </c>
      <c r="AE15" s="44">
        <v>150</v>
      </c>
      <c r="AF15" s="45">
        <v>0</v>
      </c>
      <c r="AG15" s="50">
        <f t="shared" si="9"/>
        <v>150</v>
      </c>
      <c r="AH15" s="44">
        <v>150</v>
      </c>
      <c r="AI15" s="45">
        <v>0</v>
      </c>
      <c r="AJ15" s="50">
        <f t="shared" si="10"/>
        <v>150</v>
      </c>
      <c r="AK15" s="44">
        <v>150</v>
      </c>
      <c r="AL15" s="45">
        <v>0</v>
      </c>
    </row>
    <row r="16" spans="1:38" ht="11.25">
      <c r="A16" s="94"/>
      <c r="B16" s="47">
        <f t="shared" si="11"/>
        <v>13</v>
      </c>
      <c r="C16" s="50">
        <f>'O2 Decanting Matrix (Travel)'!AK16</f>
        <v>150</v>
      </c>
      <c r="D16" s="44">
        <v>150</v>
      </c>
      <c r="E16" s="45">
        <v>0</v>
      </c>
      <c r="F16" s="50">
        <f t="shared" si="0"/>
        <v>150</v>
      </c>
      <c r="G16" s="44">
        <v>150</v>
      </c>
      <c r="H16" s="45">
        <v>0</v>
      </c>
      <c r="I16" s="50">
        <f t="shared" si="1"/>
        <v>150</v>
      </c>
      <c r="J16" s="44">
        <v>150</v>
      </c>
      <c r="K16" s="45">
        <v>0</v>
      </c>
      <c r="L16" s="50">
        <f t="shared" si="2"/>
        <v>150</v>
      </c>
      <c r="M16" s="44">
        <v>150</v>
      </c>
      <c r="N16" s="45">
        <v>0</v>
      </c>
      <c r="O16" s="50">
        <f t="shared" si="3"/>
        <v>150</v>
      </c>
      <c r="P16" s="44">
        <v>150</v>
      </c>
      <c r="Q16" s="45">
        <v>0</v>
      </c>
      <c r="R16" s="50">
        <f t="shared" si="4"/>
        <v>150</v>
      </c>
      <c r="S16" s="44">
        <v>150</v>
      </c>
      <c r="T16" s="45">
        <v>0</v>
      </c>
      <c r="U16" s="50">
        <f t="shared" si="5"/>
        <v>150</v>
      </c>
      <c r="V16" s="44">
        <v>150</v>
      </c>
      <c r="W16" s="45">
        <v>0</v>
      </c>
      <c r="X16" s="50">
        <f t="shared" si="6"/>
        <v>150</v>
      </c>
      <c r="Y16" s="44">
        <v>150</v>
      </c>
      <c r="Z16" s="45">
        <v>0</v>
      </c>
      <c r="AA16" s="50">
        <f t="shared" si="7"/>
        <v>150</v>
      </c>
      <c r="AB16" s="44">
        <v>150</v>
      </c>
      <c r="AC16" s="45">
        <v>0</v>
      </c>
      <c r="AD16" s="50">
        <f t="shared" si="8"/>
        <v>150</v>
      </c>
      <c r="AE16" s="44">
        <v>150</v>
      </c>
      <c r="AF16" s="45">
        <v>0</v>
      </c>
      <c r="AG16" s="50">
        <f t="shared" si="9"/>
        <v>150</v>
      </c>
      <c r="AH16" s="44">
        <v>150</v>
      </c>
      <c r="AI16" s="45">
        <v>0</v>
      </c>
      <c r="AJ16" s="50">
        <f t="shared" si="10"/>
        <v>150</v>
      </c>
      <c r="AK16" s="44">
        <v>150</v>
      </c>
      <c r="AL16" s="45">
        <v>0</v>
      </c>
    </row>
    <row r="17" spans="1:38" ht="11.25">
      <c r="A17" s="94"/>
      <c r="B17" s="47">
        <f t="shared" si="11"/>
        <v>14</v>
      </c>
      <c r="C17" s="50">
        <f>'O2 Decanting Matrix (Travel)'!AK17</f>
        <v>150</v>
      </c>
      <c r="D17" s="44">
        <v>150</v>
      </c>
      <c r="E17" s="45">
        <v>0</v>
      </c>
      <c r="F17" s="50">
        <f t="shared" si="0"/>
        <v>150</v>
      </c>
      <c r="G17" s="44">
        <v>150</v>
      </c>
      <c r="H17" s="45">
        <v>0</v>
      </c>
      <c r="I17" s="50">
        <f t="shared" si="1"/>
        <v>150</v>
      </c>
      <c r="J17" s="44">
        <v>150</v>
      </c>
      <c r="K17" s="45">
        <v>0</v>
      </c>
      <c r="L17" s="50">
        <f t="shared" si="2"/>
        <v>150</v>
      </c>
      <c r="M17" s="44">
        <v>150</v>
      </c>
      <c r="N17" s="45">
        <v>0</v>
      </c>
      <c r="O17" s="50">
        <f t="shared" si="3"/>
        <v>150</v>
      </c>
      <c r="P17" s="44">
        <v>150</v>
      </c>
      <c r="Q17" s="45">
        <v>0</v>
      </c>
      <c r="R17" s="50">
        <f t="shared" si="4"/>
        <v>150</v>
      </c>
      <c r="S17" s="44">
        <v>150</v>
      </c>
      <c r="T17" s="45">
        <v>0</v>
      </c>
      <c r="U17" s="50">
        <f t="shared" si="5"/>
        <v>150</v>
      </c>
      <c r="V17" s="44">
        <v>150</v>
      </c>
      <c r="W17" s="45">
        <v>0</v>
      </c>
      <c r="X17" s="50">
        <f t="shared" si="6"/>
        <v>150</v>
      </c>
      <c r="Y17" s="44">
        <v>150</v>
      </c>
      <c r="Z17" s="45">
        <v>0</v>
      </c>
      <c r="AA17" s="50">
        <f t="shared" si="7"/>
        <v>150</v>
      </c>
      <c r="AB17" s="44">
        <v>150</v>
      </c>
      <c r="AC17" s="45">
        <v>0</v>
      </c>
      <c r="AD17" s="50">
        <f t="shared" si="8"/>
        <v>150</v>
      </c>
      <c r="AE17" s="44">
        <v>150</v>
      </c>
      <c r="AF17" s="45">
        <v>0</v>
      </c>
      <c r="AG17" s="50">
        <f t="shared" si="9"/>
        <v>150</v>
      </c>
      <c r="AH17" s="44">
        <v>150</v>
      </c>
      <c r="AI17" s="45">
        <v>0</v>
      </c>
      <c r="AJ17" s="50">
        <f t="shared" si="10"/>
        <v>150</v>
      </c>
      <c r="AK17" s="44">
        <v>150</v>
      </c>
      <c r="AL17" s="45">
        <v>0</v>
      </c>
    </row>
    <row r="18" spans="1:38" ht="11.25">
      <c r="A18" s="94"/>
      <c r="B18" s="47">
        <f t="shared" si="11"/>
        <v>15</v>
      </c>
      <c r="C18" s="50">
        <f>'O2 Decanting Matrix (Travel)'!AK18</f>
        <v>150</v>
      </c>
      <c r="D18" s="44">
        <v>150</v>
      </c>
      <c r="E18" s="45">
        <v>0</v>
      </c>
      <c r="F18" s="50">
        <f t="shared" si="0"/>
        <v>150</v>
      </c>
      <c r="G18" s="44">
        <v>150</v>
      </c>
      <c r="H18" s="45">
        <v>0</v>
      </c>
      <c r="I18" s="50">
        <f t="shared" si="1"/>
        <v>150</v>
      </c>
      <c r="J18" s="44">
        <v>150</v>
      </c>
      <c r="K18" s="45">
        <v>0</v>
      </c>
      <c r="L18" s="50">
        <f t="shared" si="2"/>
        <v>150</v>
      </c>
      <c r="M18" s="44">
        <v>150</v>
      </c>
      <c r="N18" s="45">
        <v>0</v>
      </c>
      <c r="O18" s="50">
        <f t="shared" si="3"/>
        <v>150</v>
      </c>
      <c r="P18" s="44">
        <v>150</v>
      </c>
      <c r="Q18" s="45">
        <v>0</v>
      </c>
      <c r="R18" s="50">
        <f t="shared" si="4"/>
        <v>150</v>
      </c>
      <c r="S18" s="44">
        <v>150</v>
      </c>
      <c r="T18" s="45">
        <v>0</v>
      </c>
      <c r="U18" s="50">
        <f t="shared" si="5"/>
        <v>150</v>
      </c>
      <c r="V18" s="44">
        <v>150</v>
      </c>
      <c r="W18" s="45">
        <v>0</v>
      </c>
      <c r="X18" s="50">
        <f t="shared" si="6"/>
        <v>150</v>
      </c>
      <c r="Y18" s="44">
        <v>150</v>
      </c>
      <c r="Z18" s="45">
        <v>0</v>
      </c>
      <c r="AA18" s="50">
        <f t="shared" si="7"/>
        <v>150</v>
      </c>
      <c r="AB18" s="44">
        <v>150</v>
      </c>
      <c r="AC18" s="45">
        <v>0</v>
      </c>
      <c r="AD18" s="50">
        <f t="shared" si="8"/>
        <v>150</v>
      </c>
      <c r="AE18" s="44">
        <v>150</v>
      </c>
      <c r="AF18" s="45">
        <v>0</v>
      </c>
      <c r="AG18" s="50">
        <f t="shared" si="9"/>
        <v>150</v>
      </c>
      <c r="AH18" s="44">
        <v>150</v>
      </c>
      <c r="AI18" s="45">
        <v>0</v>
      </c>
      <c r="AJ18" s="50">
        <f t="shared" si="10"/>
        <v>150</v>
      </c>
      <c r="AK18" s="44">
        <v>150</v>
      </c>
      <c r="AL18" s="45">
        <v>0</v>
      </c>
    </row>
    <row r="19" spans="1:38" ht="11.25">
      <c r="A19" s="94"/>
      <c r="B19" s="47">
        <f t="shared" si="11"/>
        <v>16</v>
      </c>
      <c r="C19" s="50">
        <f>'O2 Decanting Matrix (Travel)'!AK19</f>
        <v>150</v>
      </c>
      <c r="D19" s="44">
        <v>150</v>
      </c>
      <c r="E19" s="45">
        <v>0</v>
      </c>
      <c r="F19" s="50">
        <f t="shared" si="0"/>
        <v>150</v>
      </c>
      <c r="G19" s="44">
        <v>150</v>
      </c>
      <c r="H19" s="45">
        <v>0</v>
      </c>
      <c r="I19" s="50">
        <f t="shared" si="1"/>
        <v>150</v>
      </c>
      <c r="J19" s="44">
        <v>150</v>
      </c>
      <c r="K19" s="45">
        <v>0</v>
      </c>
      <c r="L19" s="50">
        <f t="shared" si="2"/>
        <v>150</v>
      </c>
      <c r="M19" s="44">
        <v>150</v>
      </c>
      <c r="N19" s="45">
        <v>0</v>
      </c>
      <c r="O19" s="50">
        <f t="shared" si="3"/>
        <v>150</v>
      </c>
      <c r="P19" s="44">
        <v>150</v>
      </c>
      <c r="Q19" s="45">
        <v>0</v>
      </c>
      <c r="R19" s="50">
        <f t="shared" si="4"/>
        <v>150</v>
      </c>
      <c r="S19" s="44">
        <v>150</v>
      </c>
      <c r="T19" s="45">
        <v>0</v>
      </c>
      <c r="U19" s="50">
        <f t="shared" si="5"/>
        <v>150</v>
      </c>
      <c r="V19" s="44">
        <v>150</v>
      </c>
      <c r="W19" s="45">
        <v>0</v>
      </c>
      <c r="X19" s="50">
        <f t="shared" si="6"/>
        <v>150</v>
      </c>
      <c r="Y19" s="44">
        <v>150</v>
      </c>
      <c r="Z19" s="45">
        <v>0</v>
      </c>
      <c r="AA19" s="50">
        <f t="shared" si="7"/>
        <v>150</v>
      </c>
      <c r="AB19" s="44">
        <v>150</v>
      </c>
      <c r="AC19" s="45">
        <v>0</v>
      </c>
      <c r="AD19" s="50">
        <f t="shared" si="8"/>
        <v>150</v>
      </c>
      <c r="AE19" s="44">
        <v>150</v>
      </c>
      <c r="AF19" s="45">
        <v>0</v>
      </c>
      <c r="AG19" s="50">
        <f t="shared" si="9"/>
        <v>150</v>
      </c>
      <c r="AH19" s="44">
        <v>150</v>
      </c>
      <c r="AI19" s="45">
        <v>0</v>
      </c>
      <c r="AJ19" s="50">
        <f t="shared" si="10"/>
        <v>150</v>
      </c>
      <c r="AK19" s="44">
        <v>150</v>
      </c>
      <c r="AL19" s="45">
        <v>0</v>
      </c>
    </row>
    <row r="20" spans="1:38" ht="11.25">
      <c r="A20" s="94"/>
      <c r="B20" s="47">
        <f t="shared" si="11"/>
        <v>17</v>
      </c>
      <c r="C20" s="50">
        <f>'O2 Decanting Matrix (Travel)'!AK20</f>
        <v>150</v>
      </c>
      <c r="D20" s="44">
        <v>150</v>
      </c>
      <c r="E20" s="45">
        <v>0</v>
      </c>
      <c r="F20" s="50">
        <f t="shared" si="0"/>
        <v>150</v>
      </c>
      <c r="G20" s="44">
        <v>150</v>
      </c>
      <c r="H20" s="45">
        <v>0</v>
      </c>
      <c r="I20" s="50">
        <f t="shared" si="1"/>
        <v>150</v>
      </c>
      <c r="J20" s="44">
        <v>150</v>
      </c>
      <c r="K20" s="45">
        <v>0</v>
      </c>
      <c r="L20" s="50">
        <f t="shared" si="2"/>
        <v>150</v>
      </c>
      <c r="M20" s="44">
        <v>150</v>
      </c>
      <c r="N20" s="45">
        <v>0</v>
      </c>
      <c r="O20" s="50">
        <f t="shared" si="3"/>
        <v>150</v>
      </c>
      <c r="P20" s="44">
        <v>150</v>
      </c>
      <c r="Q20" s="45">
        <v>0</v>
      </c>
      <c r="R20" s="50">
        <f t="shared" si="4"/>
        <v>150</v>
      </c>
      <c r="S20" s="44">
        <v>150</v>
      </c>
      <c r="T20" s="45">
        <v>0</v>
      </c>
      <c r="U20" s="50">
        <f t="shared" si="5"/>
        <v>150</v>
      </c>
      <c r="V20" s="44">
        <v>150</v>
      </c>
      <c r="W20" s="45">
        <v>0</v>
      </c>
      <c r="X20" s="50">
        <f t="shared" si="6"/>
        <v>150</v>
      </c>
      <c r="Y20" s="44">
        <v>150</v>
      </c>
      <c r="Z20" s="45">
        <v>0</v>
      </c>
      <c r="AA20" s="50">
        <f t="shared" si="7"/>
        <v>150</v>
      </c>
      <c r="AB20" s="44">
        <v>150</v>
      </c>
      <c r="AC20" s="45">
        <v>0</v>
      </c>
      <c r="AD20" s="50">
        <f t="shared" si="8"/>
        <v>150</v>
      </c>
      <c r="AE20" s="44">
        <v>150</v>
      </c>
      <c r="AF20" s="45">
        <v>0</v>
      </c>
      <c r="AG20" s="50">
        <f t="shared" si="9"/>
        <v>150</v>
      </c>
      <c r="AH20" s="44">
        <v>150</v>
      </c>
      <c r="AI20" s="45">
        <v>0</v>
      </c>
      <c r="AJ20" s="50">
        <f t="shared" si="10"/>
        <v>150</v>
      </c>
      <c r="AK20" s="44">
        <v>150</v>
      </c>
      <c r="AL20" s="45">
        <v>0</v>
      </c>
    </row>
    <row r="21" spans="1:38" ht="11.25">
      <c r="A21" s="94"/>
      <c r="B21" s="47">
        <f t="shared" si="11"/>
        <v>18</v>
      </c>
      <c r="C21" s="50">
        <f>'O2 Decanting Matrix (Travel)'!AK21</f>
        <v>150</v>
      </c>
      <c r="D21" s="44">
        <v>150</v>
      </c>
      <c r="E21" s="45">
        <v>0</v>
      </c>
      <c r="F21" s="50">
        <f t="shared" si="0"/>
        <v>150</v>
      </c>
      <c r="G21" s="44">
        <v>150</v>
      </c>
      <c r="H21" s="45">
        <v>0</v>
      </c>
      <c r="I21" s="50">
        <f t="shared" si="1"/>
        <v>150</v>
      </c>
      <c r="J21" s="44">
        <v>150</v>
      </c>
      <c r="K21" s="45">
        <v>0</v>
      </c>
      <c r="L21" s="50">
        <f t="shared" si="2"/>
        <v>150</v>
      </c>
      <c r="M21" s="44">
        <v>150</v>
      </c>
      <c r="N21" s="45">
        <v>0</v>
      </c>
      <c r="O21" s="50">
        <f t="shared" si="3"/>
        <v>150</v>
      </c>
      <c r="P21" s="44">
        <v>150</v>
      </c>
      <c r="Q21" s="45">
        <v>0</v>
      </c>
      <c r="R21" s="50">
        <f t="shared" si="4"/>
        <v>150</v>
      </c>
      <c r="S21" s="44">
        <v>150</v>
      </c>
      <c r="T21" s="45">
        <v>0</v>
      </c>
      <c r="U21" s="50">
        <f t="shared" si="5"/>
        <v>150</v>
      </c>
      <c r="V21" s="44">
        <v>150</v>
      </c>
      <c r="W21" s="45">
        <v>0</v>
      </c>
      <c r="X21" s="50">
        <f t="shared" si="6"/>
        <v>150</v>
      </c>
      <c r="Y21" s="44">
        <v>150</v>
      </c>
      <c r="Z21" s="45">
        <v>0</v>
      </c>
      <c r="AA21" s="50">
        <f t="shared" si="7"/>
        <v>150</v>
      </c>
      <c r="AB21" s="44">
        <v>150</v>
      </c>
      <c r="AC21" s="45">
        <v>0</v>
      </c>
      <c r="AD21" s="50">
        <f t="shared" si="8"/>
        <v>150</v>
      </c>
      <c r="AE21" s="44">
        <v>150</v>
      </c>
      <c r="AF21" s="45">
        <v>0</v>
      </c>
      <c r="AG21" s="50">
        <f t="shared" si="9"/>
        <v>150</v>
      </c>
      <c r="AH21" s="44">
        <v>150</v>
      </c>
      <c r="AI21" s="45">
        <v>0</v>
      </c>
      <c r="AJ21" s="50">
        <f t="shared" si="10"/>
        <v>150</v>
      </c>
      <c r="AK21" s="44">
        <v>150</v>
      </c>
      <c r="AL21" s="45">
        <v>0</v>
      </c>
    </row>
    <row r="22" spans="1:38" ht="11.25">
      <c r="A22" s="94"/>
      <c r="B22" s="47">
        <f t="shared" si="11"/>
        <v>19</v>
      </c>
      <c r="C22" s="50">
        <f>'O2 Decanting Matrix (Travel)'!AK22</f>
        <v>150</v>
      </c>
      <c r="D22" s="44">
        <v>150</v>
      </c>
      <c r="E22" s="45">
        <v>0</v>
      </c>
      <c r="F22" s="50">
        <f t="shared" si="0"/>
        <v>150</v>
      </c>
      <c r="G22" s="44">
        <v>150</v>
      </c>
      <c r="H22" s="45">
        <v>0</v>
      </c>
      <c r="I22" s="50">
        <f t="shared" si="1"/>
        <v>150</v>
      </c>
      <c r="J22" s="44">
        <v>150</v>
      </c>
      <c r="K22" s="45">
        <v>0</v>
      </c>
      <c r="L22" s="50">
        <f t="shared" si="2"/>
        <v>150</v>
      </c>
      <c r="M22" s="44">
        <v>150</v>
      </c>
      <c r="N22" s="45">
        <v>0</v>
      </c>
      <c r="O22" s="50">
        <f t="shared" si="3"/>
        <v>150</v>
      </c>
      <c r="P22" s="44">
        <v>150</v>
      </c>
      <c r="Q22" s="45">
        <v>0</v>
      </c>
      <c r="R22" s="50">
        <f t="shared" si="4"/>
        <v>150</v>
      </c>
      <c r="S22" s="44">
        <v>150</v>
      </c>
      <c r="T22" s="45">
        <v>0</v>
      </c>
      <c r="U22" s="50">
        <f t="shared" si="5"/>
        <v>150</v>
      </c>
      <c r="V22" s="44">
        <v>150</v>
      </c>
      <c r="W22" s="45">
        <v>0</v>
      </c>
      <c r="X22" s="50">
        <f t="shared" si="6"/>
        <v>150</v>
      </c>
      <c r="Y22" s="44">
        <v>150</v>
      </c>
      <c r="Z22" s="45">
        <v>0</v>
      </c>
      <c r="AA22" s="50">
        <f t="shared" si="7"/>
        <v>150</v>
      </c>
      <c r="AB22" s="44">
        <v>150</v>
      </c>
      <c r="AC22" s="45">
        <v>0</v>
      </c>
      <c r="AD22" s="50">
        <f t="shared" si="8"/>
        <v>150</v>
      </c>
      <c r="AE22" s="44">
        <v>150</v>
      </c>
      <c r="AF22" s="45">
        <v>0</v>
      </c>
      <c r="AG22" s="50">
        <f t="shared" si="9"/>
        <v>150</v>
      </c>
      <c r="AH22" s="44">
        <v>150</v>
      </c>
      <c r="AI22" s="45">
        <v>0</v>
      </c>
      <c r="AJ22" s="50">
        <f t="shared" si="10"/>
        <v>150</v>
      </c>
      <c r="AK22" s="44">
        <v>150</v>
      </c>
      <c r="AL22" s="45">
        <v>0</v>
      </c>
    </row>
    <row r="23" spans="1:38" ht="11.25">
      <c r="A23" s="98"/>
      <c r="B23" s="47">
        <f t="shared" si="11"/>
        <v>20</v>
      </c>
      <c r="C23" s="50">
        <f>'O2 Decanting Matrix (Travel)'!AK23</f>
        <v>150</v>
      </c>
      <c r="D23" s="44">
        <v>150</v>
      </c>
      <c r="E23" s="45">
        <v>0</v>
      </c>
      <c r="F23" s="50">
        <f t="shared" si="0"/>
        <v>150</v>
      </c>
      <c r="G23" s="44">
        <v>150</v>
      </c>
      <c r="H23" s="45">
        <v>0</v>
      </c>
      <c r="I23" s="50">
        <f t="shared" si="1"/>
        <v>150</v>
      </c>
      <c r="J23" s="44">
        <v>150</v>
      </c>
      <c r="K23" s="45">
        <v>0</v>
      </c>
      <c r="L23" s="50">
        <f t="shared" si="2"/>
        <v>150</v>
      </c>
      <c r="M23" s="44">
        <v>150</v>
      </c>
      <c r="N23" s="45">
        <v>0</v>
      </c>
      <c r="O23" s="50">
        <f t="shared" si="3"/>
        <v>150</v>
      </c>
      <c r="P23" s="44">
        <v>150</v>
      </c>
      <c r="Q23" s="45">
        <v>0</v>
      </c>
      <c r="R23" s="50">
        <f t="shared" si="4"/>
        <v>150</v>
      </c>
      <c r="S23" s="44">
        <v>150</v>
      </c>
      <c r="T23" s="45">
        <v>0</v>
      </c>
      <c r="U23" s="50">
        <f t="shared" si="5"/>
        <v>150</v>
      </c>
      <c r="V23" s="44">
        <v>150</v>
      </c>
      <c r="W23" s="45">
        <v>0</v>
      </c>
      <c r="X23" s="50">
        <f t="shared" si="6"/>
        <v>150</v>
      </c>
      <c r="Y23" s="44">
        <v>150</v>
      </c>
      <c r="Z23" s="45">
        <v>0</v>
      </c>
      <c r="AA23" s="50">
        <f t="shared" si="7"/>
        <v>150</v>
      </c>
      <c r="AB23" s="44">
        <v>150</v>
      </c>
      <c r="AC23" s="45">
        <v>0</v>
      </c>
      <c r="AD23" s="50">
        <f t="shared" si="8"/>
        <v>150</v>
      </c>
      <c r="AE23" s="44">
        <v>150</v>
      </c>
      <c r="AF23" s="45">
        <v>0</v>
      </c>
      <c r="AG23" s="50">
        <f t="shared" si="9"/>
        <v>150</v>
      </c>
      <c r="AH23" s="44">
        <v>150</v>
      </c>
      <c r="AI23" s="45">
        <v>0</v>
      </c>
      <c r="AJ23" s="50">
        <f t="shared" si="10"/>
        <v>150</v>
      </c>
      <c r="AK23" s="44">
        <v>150</v>
      </c>
      <c r="AL23" s="45">
        <v>0</v>
      </c>
    </row>
    <row r="24" spans="1:38" ht="11.25">
      <c r="A24" s="91" t="s">
        <v>21</v>
      </c>
      <c r="B24" s="91"/>
      <c r="C24" s="86">
        <f>SUM(E4:E23)</f>
        <v>160</v>
      </c>
      <c r="D24" s="86"/>
      <c r="E24" s="86"/>
      <c r="F24" s="86">
        <f>SUM(H4:H23)</f>
        <v>160</v>
      </c>
      <c r="G24" s="86"/>
      <c r="H24" s="86"/>
      <c r="I24" s="86">
        <f>SUM(K4:K23)</f>
        <v>160</v>
      </c>
      <c r="J24" s="86"/>
      <c r="K24" s="86"/>
      <c r="L24" s="86">
        <f>SUM(N4:N23)</f>
        <v>160</v>
      </c>
      <c r="M24" s="86"/>
      <c r="N24" s="86"/>
      <c r="O24" s="86">
        <f>SUM(Q4:Q23)</f>
        <v>160</v>
      </c>
      <c r="P24" s="86"/>
      <c r="Q24" s="86"/>
      <c r="R24" s="86">
        <f>SUM(T4:T23)</f>
        <v>176</v>
      </c>
      <c r="S24" s="86"/>
      <c r="T24" s="86"/>
      <c r="U24" s="86">
        <f>SUM(W4:W23)</f>
        <v>0</v>
      </c>
      <c r="V24" s="86"/>
      <c r="W24" s="86"/>
      <c r="X24" s="86">
        <f>SUM(Z4:Z23)</f>
        <v>0</v>
      </c>
      <c r="Y24" s="86"/>
      <c r="Z24" s="86"/>
      <c r="AA24" s="86">
        <f>SUM(AC4:AC23)</f>
        <v>0</v>
      </c>
      <c r="AB24" s="86"/>
      <c r="AC24" s="86"/>
      <c r="AD24" s="86">
        <f>SUM(AF4:AF23)</f>
        <v>0</v>
      </c>
      <c r="AE24" s="86"/>
      <c r="AF24" s="86"/>
      <c r="AG24" s="86">
        <f>SUM(AI4:AI23)</f>
        <v>0</v>
      </c>
      <c r="AH24" s="86"/>
      <c r="AI24" s="86"/>
      <c r="AJ24" s="86">
        <f>SUM(AL4:AL23)</f>
        <v>0</v>
      </c>
      <c r="AK24" s="86"/>
      <c r="AL24" s="86"/>
    </row>
    <row r="26" spans="3:7" ht="11.25">
      <c r="C26" s="99"/>
      <c r="D26" s="99"/>
      <c r="E26" s="99"/>
      <c r="F26" s="99"/>
      <c r="G26" s="99"/>
    </row>
    <row r="27" ht="11.25">
      <c r="E27" s="49"/>
    </row>
    <row r="28" ht="11.25">
      <c r="E28" s="49"/>
    </row>
    <row r="29" ht="11.25">
      <c r="E29" s="49"/>
    </row>
  </sheetData>
  <mergeCells count="29">
    <mergeCell ref="AJ24:AL24"/>
    <mergeCell ref="C26:G26"/>
    <mergeCell ref="X24:Z24"/>
    <mergeCell ref="AA24:AC24"/>
    <mergeCell ref="AD24:AF24"/>
    <mergeCell ref="AG24:AI24"/>
    <mergeCell ref="L24:N24"/>
    <mergeCell ref="O24:Q24"/>
    <mergeCell ref="R24:T24"/>
    <mergeCell ref="U24:W24"/>
    <mergeCell ref="A24:B24"/>
    <mergeCell ref="C24:E24"/>
    <mergeCell ref="F24:H24"/>
    <mergeCell ref="I24:K24"/>
    <mergeCell ref="AD2:AF2"/>
    <mergeCell ref="AG2:AI2"/>
    <mergeCell ref="AJ2:AL2"/>
    <mergeCell ref="A3:A23"/>
    <mergeCell ref="A1:B2"/>
    <mergeCell ref="C1:AL1"/>
    <mergeCell ref="C2:E2"/>
    <mergeCell ref="F2:H2"/>
    <mergeCell ref="I2:K2"/>
    <mergeCell ref="L2:N2"/>
    <mergeCell ref="AA2:AC2"/>
    <mergeCell ref="O2:Q2"/>
    <mergeCell ref="R2:T2"/>
    <mergeCell ref="U2:W2"/>
    <mergeCell ref="X2:Z2"/>
  </mergeCells>
  <printOptions/>
  <pageMargins left="0.36" right="0.38" top="0.99" bottom="1" header="0.53" footer="0.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sheetPr codeName="Sheet4"/>
  <dimension ref="A1:N10"/>
  <sheetViews>
    <sheetView workbookViewId="0" topLeftCell="A1">
      <selection activeCell="E20" sqref="E20"/>
    </sheetView>
  </sheetViews>
  <sheetFormatPr defaultColWidth="9.140625" defaultRowHeight="12.75"/>
  <cols>
    <col min="2" max="2" width="12.28125" style="0" bestFit="1" customWidth="1"/>
    <col min="3" max="3" width="4.00390625" style="0" bestFit="1" customWidth="1"/>
    <col min="4" max="14" width="4.00390625" style="0" customWidth="1"/>
  </cols>
  <sheetData>
    <row r="1" ht="26.25">
      <c r="A1" s="3" t="s">
        <v>28</v>
      </c>
    </row>
    <row r="2" spans="2:14" ht="12.75">
      <c r="B2" s="67"/>
      <c r="C2" s="79" t="s">
        <v>48</v>
      </c>
      <c r="D2" s="79"/>
      <c r="E2" s="79"/>
      <c r="F2" s="79"/>
      <c r="G2" s="79"/>
      <c r="H2" s="79"/>
      <c r="I2" s="79"/>
      <c r="J2" s="79"/>
      <c r="K2" s="79"/>
      <c r="L2" s="79"/>
      <c r="M2" s="79"/>
      <c r="N2" s="80"/>
    </row>
    <row r="3" spans="2:14" ht="12.75">
      <c r="B3" s="22" t="s">
        <v>49</v>
      </c>
      <c r="C3" s="27">
        <v>1</v>
      </c>
      <c r="D3" s="27">
        <v>2</v>
      </c>
      <c r="E3" s="27">
        <v>3</v>
      </c>
      <c r="F3" s="27">
        <v>4</v>
      </c>
      <c r="G3" s="27">
        <v>5</v>
      </c>
      <c r="H3" s="27">
        <v>6</v>
      </c>
      <c r="I3" s="27">
        <v>7</v>
      </c>
      <c r="J3" s="27">
        <v>8</v>
      </c>
      <c r="K3" s="27">
        <v>9</v>
      </c>
      <c r="L3" s="27">
        <v>10</v>
      </c>
      <c r="M3" s="27">
        <v>11</v>
      </c>
      <c r="N3" s="10">
        <v>12</v>
      </c>
    </row>
    <row r="4" spans="2:14" ht="12.75">
      <c r="B4" s="21" t="s">
        <v>45</v>
      </c>
      <c r="C4" s="63">
        <f>(1+(C8/100))*'Bottom Mix Cylinders'!F4-(SUM('He Decanting Matrix (Bottom)'!E4:E23)+SUM('O2 Decanting Matrix (Bottom)'!E4:E23))</f>
        <v>116</v>
      </c>
      <c r="D4" s="63">
        <f>(1+(C8/100))*'Bottom Mix Cylinders'!F5-(SUM('He Decanting Matrix (Bottom)'!H4:H23)+SUM('O2 Decanting Matrix (Bottom)'!H4:H23))</f>
        <v>100</v>
      </c>
      <c r="E4" s="63">
        <f>(1+(C8/100))*'Bottom Mix Cylinders'!F6-(SUM('He Decanting Matrix (Bottom)'!K4:K23)+SUM('O2 Decanting Matrix (Bottom)'!K4:K23))</f>
        <v>100</v>
      </c>
      <c r="F4" s="63">
        <f>(1+(C8/100))*'Bottom Mix Cylinders'!F7-(SUM('He Decanting Matrix (Bottom)'!N4:N23)+SUM('O2 Decanting Matrix (Bottom)'!N4:N23))</f>
        <v>100</v>
      </c>
      <c r="G4" s="63">
        <f>(1+(C8/100))*'Bottom Mix Cylinders'!F8-(SUM('He Decanting Matrix (Bottom)'!Q4:Q23)+SUM('O2 Decanting Matrix (Bottom)'!Q4:Q23))</f>
        <v>100</v>
      </c>
      <c r="H4" s="63">
        <f>(1+(C8/100))*'Bottom Mix Cylinders'!F9-(SUM('He Decanting Matrix (Bottom)'!T4:T23)+SUM('O2 Decanting Matrix (Bottom)'!T4:T23))</f>
        <v>100</v>
      </c>
      <c r="I4" s="63">
        <f>(1+(C8/100))*'Bottom Mix Cylinders'!F10-(SUM('He Decanting Matrix (Bottom)'!W4:W23)+SUM('O2 Decanting Matrix (Bottom)'!W4:W23))</f>
        <v>0</v>
      </c>
      <c r="J4" s="63">
        <f>(1+(C8/100))*'Bottom Mix Cylinders'!F11-(SUM('He Decanting Matrix (Bottom)'!Z4:Z23)+SUM('O2 Decanting Matrix (Bottom)'!Z4:Z23))</f>
        <v>0</v>
      </c>
      <c r="K4" s="63">
        <f>(1+(C8/100))*'Bottom Mix Cylinders'!F12-(SUM('He Decanting Matrix (Bottom)'!AC4:AC23)+SUM('O2 Decanting Matrix (Bottom)'!AC4:AC23))</f>
        <v>0</v>
      </c>
      <c r="L4" s="63">
        <f>(1+(C8/100))*'Bottom Mix Cylinders'!F13-(SUM('He Decanting Matrix (Bottom)'!AF4:AF23)+SUM('O2 Decanting Matrix (Bottom)'!AF4:AF23))</f>
        <v>0</v>
      </c>
      <c r="M4" s="63">
        <f>(1+(C8/100))*'Bottom Mix Cylinders'!F14-(SUM('He Decanting Matrix (Bottom)'!AI4:AI23)+SUM('O2 Decanting Matrix (Bottom)'!AI4:AI23))</f>
        <v>0</v>
      </c>
      <c r="N4" s="64">
        <f>(1+(C8/100))*'Bottom Mix Cylinders'!F15-(SUM('He Decanting Matrix (Bottom)'!AL4:AL23)+SUM('O2 Decanting Matrix (Bottom)'!AL4:AL23))</f>
        <v>0</v>
      </c>
    </row>
    <row r="5" spans="2:14" ht="12.75">
      <c r="B5" s="21" t="s">
        <v>46</v>
      </c>
      <c r="C5" s="63">
        <f>(1+(C8/100))*'Travel Mix Cylinders'!H4-(SUM('He Decanting Matrix (Travel)'!E4:E23)+SUM('O2 Decanting Matrix (Travel)'!E4:E23))</f>
        <v>200</v>
      </c>
      <c r="D5" s="63">
        <f>(1+(C8/100))*'Travel Mix Cylinders'!H5-(SUM('He Decanting Matrix (Travel)'!H4:H23)+SUM('O2 Decanting Matrix (Travel)'!H3:H23))</f>
        <v>200</v>
      </c>
      <c r="E5" s="63">
        <f>(1+(C8/100))*'Travel Mix Cylinders'!H6-(SUM('He Decanting Matrix (Travel)'!K4:K23)+SUM('O2 Decanting Matrix (Travel)'!K3:K23))</f>
        <v>200</v>
      </c>
      <c r="F5" s="63">
        <f>(1+(C8/100))*'Travel Mix Cylinders'!H7-(SUM('He Decanting Matrix (Travel)'!N4:N23)+SUM('O2 Decanting Matrix (Travel)'!N3:N23))</f>
        <v>200</v>
      </c>
      <c r="G5" s="63">
        <f>(1+(C8/100))*'Travel Mix Cylinders'!H8-(SUM('He Decanting Matrix (Travel)'!Q4:Q23)+SUM('O2 Decanting Matrix (Travel)'!Q3:Q23))</f>
        <v>180</v>
      </c>
      <c r="H5" s="63">
        <f>(1+(C8/100))*'Travel Mix Cylinders'!H9-(SUM('He Decanting Matrix (Travel)'!T4:T23)+SUM('O2 Decanting Matrix (Travel)'!T3:T23))</f>
        <v>180</v>
      </c>
      <c r="I5" s="63">
        <f>(1+(C8/100))*'Travel Mix Cylinders'!H10-(SUM('He Decanting Matrix (Travel)'!W4:W23)+SUM('O2 Decanting Matrix (Travel)'!W3:W23))</f>
        <v>0</v>
      </c>
      <c r="J5" s="63">
        <f>(1+(C8/100))*'Travel Mix Cylinders'!H11-(SUM('He Decanting Matrix (Travel)'!Z4:Z23)+SUM('O2 Decanting Matrix (Travel)'!Z3:Z23))</f>
        <v>0</v>
      </c>
      <c r="K5" s="63">
        <f>(1+(C8/100))*'Travel Mix Cylinders'!H12-(SUM('He Decanting Matrix (Travel)'!AC4:AC23)+SUM('O2 Decanting Matrix (Travel)'!AC3:AC23))</f>
        <v>0</v>
      </c>
      <c r="L5" s="63">
        <f>(1+(C8/100))*'Travel Mix Cylinders'!H13-(SUM('He Decanting Matrix (Travel)'!AF4:AF23)+SUM('O2 Decanting Matrix (Travel)'!AF3:AF23))</f>
        <v>0</v>
      </c>
      <c r="M5" s="63">
        <f>(1+(C8/100))*'Travel Mix Cylinders'!H14-(SUM('He Decanting Matrix (Travel)'!AI4:AI23)+SUM('O2 Decanting Matrix (Travel)'!AI3:AI23))</f>
        <v>0</v>
      </c>
      <c r="N5" s="64">
        <f>(1+(C8/100))*'Travel Mix Cylinders'!H15-(SUM('He Decanting Matrix (Travel)'!AL4:AL23)+SUM('O2 Decanting Matrix (Travel)'!AL3:AL23))</f>
        <v>0</v>
      </c>
    </row>
    <row r="6" spans="2:14" ht="12.75">
      <c r="B6" s="22" t="s">
        <v>47</v>
      </c>
      <c r="C6" s="65">
        <f>(1+(C8/100))*'Deco Mix Cylinders'!G4-(SUM('O2 Decanting Matrix (Deco)'!E4:E23))</f>
        <v>40</v>
      </c>
      <c r="D6" s="65">
        <f>(1+(C8/100))*'Deco Mix Cylinders'!G5-(SUM('O2 Decanting Matrix (Deco)'!H4:H23))</f>
        <v>40</v>
      </c>
      <c r="E6" s="65">
        <f>(1+(C8/100))*'Deco Mix Cylinders'!G6-(SUM('O2 Decanting Matrix (Deco)'!K4:K23))</f>
        <v>40</v>
      </c>
      <c r="F6" s="65">
        <f>(1+(C8/100))*'Deco Mix Cylinders'!G7-(SUM('O2 Decanting Matrix (Deco)'!N4:N23))</f>
        <v>40</v>
      </c>
      <c r="G6" s="65">
        <f>(1+(C8/100))*'Deco Mix Cylinders'!G8-(SUM('O2 Decanting Matrix (Deco)'!Q4:Q23))</f>
        <v>40</v>
      </c>
      <c r="H6" s="65">
        <f>(1+(C8/100))*'Deco Mix Cylinders'!G9-(SUM('O2 Decanting Matrix (Deco)'!T4:T23))</f>
        <v>44</v>
      </c>
      <c r="I6" s="65">
        <f>(1+(C8/100))*'Deco Mix Cylinders'!G10-(SUM('O2 Decanting Matrix (Deco)'!W4:W23))</f>
        <v>0</v>
      </c>
      <c r="J6" s="65">
        <f>(1+(C8/100))*'Deco Mix Cylinders'!G11-(SUM('O2 Decanting Matrix (Deco)'!Z4:Z23))</f>
        <v>0</v>
      </c>
      <c r="K6" s="65">
        <f>(1+(C8/100))*'Deco Mix Cylinders'!G12-(SUM('O2 Decanting Matrix (Deco)'!AC4:AC23))</f>
        <v>0</v>
      </c>
      <c r="L6" s="65">
        <f>(1+(C8/100))*'Deco Mix Cylinders'!G13-(SUM('O2 Decanting Matrix (Deco)'!AF4:AF23))</f>
        <v>0</v>
      </c>
      <c r="M6" s="65">
        <f>(1+(C8/100))*'Deco Mix Cylinders'!G14-(SUM('O2 Decanting Matrix (Deco)'!AI4:AI23))</f>
        <v>0</v>
      </c>
      <c r="N6" s="66">
        <f>(1+(C8/100))*'Deco Mix Cylinders'!G15-(SUM('O2 Decanting Matrix (Deco)'!AL4:AL23))</f>
        <v>0</v>
      </c>
    </row>
    <row r="8" spans="2:3" ht="12.75">
      <c r="B8" t="s">
        <v>50</v>
      </c>
      <c r="C8" s="68">
        <v>0</v>
      </c>
    </row>
    <row r="10" ht="12.75">
      <c r="C10" s="62"/>
    </row>
  </sheetData>
  <mergeCells count="1">
    <mergeCell ref="C2:N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5"/>
  <dimension ref="A1:C15"/>
  <sheetViews>
    <sheetView workbookViewId="0" topLeftCell="A1">
      <selection activeCell="E20" sqref="E20"/>
    </sheetView>
  </sheetViews>
  <sheetFormatPr defaultColWidth="9.140625" defaultRowHeight="12.75"/>
  <cols>
    <col min="1" max="1" width="9.140625" style="26" customWidth="1"/>
    <col min="2" max="2" width="18.7109375" style="26" customWidth="1"/>
    <col min="3" max="3" width="10.57421875" style="6" bestFit="1" customWidth="1"/>
    <col min="4" max="16384" width="9.140625" style="26" customWidth="1"/>
  </cols>
  <sheetData>
    <row r="1" ht="26.25">
      <c r="A1" s="51" t="s">
        <v>44</v>
      </c>
    </row>
    <row r="2" ht="12.75" customHeight="1">
      <c r="A2" s="51"/>
    </row>
    <row r="3" spans="2:3" ht="12.75">
      <c r="B3" s="52" t="s">
        <v>42</v>
      </c>
      <c r="C3" s="17" t="s">
        <v>43</v>
      </c>
    </row>
    <row r="4" spans="2:3" ht="12.75">
      <c r="B4" s="55" t="s">
        <v>13</v>
      </c>
      <c r="C4" s="7">
        <v>1</v>
      </c>
    </row>
    <row r="5" spans="2:3" ht="12.75">
      <c r="B5" s="55" t="s">
        <v>38</v>
      </c>
      <c r="C5" s="7">
        <v>2</v>
      </c>
    </row>
    <row r="6" spans="2:3" ht="12.75">
      <c r="B6" s="55" t="s">
        <v>39</v>
      </c>
      <c r="C6" s="7">
        <v>3</v>
      </c>
    </row>
    <row r="7" spans="2:3" ht="12.75">
      <c r="B7" s="55" t="s">
        <v>40</v>
      </c>
      <c r="C7" s="7">
        <v>4</v>
      </c>
    </row>
    <row r="8" spans="2:3" ht="12.75">
      <c r="B8" s="55" t="s">
        <v>41</v>
      </c>
      <c r="C8" s="7">
        <v>5</v>
      </c>
    </row>
    <row r="9" spans="2:3" ht="12.75">
      <c r="B9" s="55" t="s">
        <v>51</v>
      </c>
      <c r="C9" s="7">
        <v>6</v>
      </c>
    </row>
    <row r="10" spans="2:3" ht="12.75">
      <c r="B10" s="55"/>
      <c r="C10" s="7">
        <v>7</v>
      </c>
    </row>
    <row r="11" spans="2:3" ht="12.75">
      <c r="B11" s="55"/>
      <c r="C11" s="7">
        <v>8</v>
      </c>
    </row>
    <row r="12" spans="2:3" ht="12.75">
      <c r="B12" s="55"/>
      <c r="C12" s="7">
        <v>9</v>
      </c>
    </row>
    <row r="13" spans="2:3" ht="12.75">
      <c r="B13" s="55"/>
      <c r="C13" s="7">
        <v>10</v>
      </c>
    </row>
    <row r="14" spans="2:3" ht="12.75">
      <c r="B14" s="55"/>
      <c r="C14" s="7">
        <v>11</v>
      </c>
    </row>
    <row r="15" spans="2:3" ht="12.75">
      <c r="B15" s="56"/>
      <c r="C15" s="16">
        <v>12</v>
      </c>
    </row>
  </sheetData>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F23"/>
  <sheetViews>
    <sheetView workbookViewId="0" topLeftCell="A9">
      <selection activeCell="E20" sqref="E20"/>
    </sheetView>
  </sheetViews>
  <sheetFormatPr defaultColWidth="9.140625" defaultRowHeight="12.75"/>
  <cols>
    <col min="1" max="1" width="7.7109375" style="0" bestFit="1" customWidth="1"/>
    <col min="2" max="2" width="8.00390625" style="0" bestFit="1" customWidth="1"/>
    <col min="3" max="3" width="12.7109375" style="0" bestFit="1" customWidth="1"/>
    <col min="4" max="4" width="12.00390625" style="0" bestFit="1" customWidth="1"/>
  </cols>
  <sheetData>
    <row r="1" spans="1:4" ht="26.25">
      <c r="A1" s="28" t="s">
        <v>14</v>
      </c>
      <c r="B1" s="29"/>
      <c r="C1" s="29"/>
      <c r="D1" s="14"/>
    </row>
    <row r="2" spans="1:4" ht="12.75">
      <c r="A2" s="18" t="s">
        <v>3</v>
      </c>
      <c r="B2" s="18" t="s">
        <v>0</v>
      </c>
      <c r="C2" s="18" t="s">
        <v>1</v>
      </c>
      <c r="D2" s="17" t="s">
        <v>2</v>
      </c>
    </row>
    <row r="3" spans="1:4" ht="12.75">
      <c r="A3" s="19">
        <v>1</v>
      </c>
      <c r="B3" s="53">
        <v>50</v>
      </c>
      <c r="C3" s="53">
        <v>200</v>
      </c>
      <c r="D3" s="57">
        <v>10</v>
      </c>
    </row>
    <row r="4" spans="1:4" ht="12.75">
      <c r="A4" s="19">
        <v>2</v>
      </c>
      <c r="B4" s="53">
        <v>50</v>
      </c>
      <c r="C4" s="53">
        <v>200</v>
      </c>
      <c r="D4" s="57">
        <v>10</v>
      </c>
    </row>
    <row r="5" spans="1:4" ht="12.75">
      <c r="A5" s="19">
        <v>3</v>
      </c>
      <c r="B5" s="53">
        <v>50</v>
      </c>
      <c r="C5" s="53">
        <v>200</v>
      </c>
      <c r="D5" s="57">
        <v>10</v>
      </c>
    </row>
    <row r="6" spans="1:4" ht="12.75">
      <c r="A6" s="19">
        <v>4</v>
      </c>
      <c r="B6" s="53">
        <v>50</v>
      </c>
      <c r="C6" s="53">
        <v>200</v>
      </c>
      <c r="D6" s="57">
        <v>10</v>
      </c>
    </row>
    <row r="7" spans="1:4" ht="12.75">
      <c r="A7" s="19">
        <v>5</v>
      </c>
      <c r="B7" s="53">
        <v>50</v>
      </c>
      <c r="C7" s="53">
        <v>200</v>
      </c>
      <c r="D7" s="57">
        <v>10</v>
      </c>
    </row>
    <row r="8" spans="1:4" ht="12.75">
      <c r="A8" s="19">
        <v>6</v>
      </c>
      <c r="B8" s="53">
        <v>50</v>
      </c>
      <c r="C8" s="53">
        <v>200</v>
      </c>
      <c r="D8" s="57">
        <v>10</v>
      </c>
    </row>
    <row r="9" spans="1:4" ht="12.75">
      <c r="A9" s="19">
        <v>7</v>
      </c>
      <c r="B9" s="53">
        <v>50</v>
      </c>
      <c r="C9" s="53">
        <v>200</v>
      </c>
      <c r="D9" s="57">
        <v>10</v>
      </c>
    </row>
    <row r="10" spans="1:4" ht="12.75">
      <c r="A10" s="19">
        <v>8</v>
      </c>
      <c r="B10" s="53">
        <v>50</v>
      </c>
      <c r="C10" s="53">
        <v>200</v>
      </c>
      <c r="D10" s="57">
        <v>10</v>
      </c>
    </row>
    <row r="11" spans="1:4" ht="12.75">
      <c r="A11" s="19">
        <v>9</v>
      </c>
      <c r="B11" s="53">
        <v>50</v>
      </c>
      <c r="C11" s="53">
        <v>200</v>
      </c>
      <c r="D11" s="57">
        <v>10</v>
      </c>
    </row>
    <row r="12" spans="1:4" ht="12.75">
      <c r="A12" s="19">
        <v>10</v>
      </c>
      <c r="B12" s="53">
        <v>50</v>
      </c>
      <c r="C12" s="53">
        <v>200</v>
      </c>
      <c r="D12" s="57">
        <v>10</v>
      </c>
    </row>
    <row r="13" spans="1:4" ht="12.75">
      <c r="A13" s="19">
        <v>11</v>
      </c>
      <c r="B13" s="53">
        <v>50</v>
      </c>
      <c r="C13" s="53">
        <v>200</v>
      </c>
      <c r="D13" s="57">
        <v>10</v>
      </c>
    </row>
    <row r="14" spans="1:4" ht="12.75">
      <c r="A14" s="19">
        <v>12</v>
      </c>
      <c r="B14" s="53">
        <v>50</v>
      </c>
      <c r="C14" s="53">
        <v>200</v>
      </c>
      <c r="D14" s="57">
        <v>10</v>
      </c>
    </row>
    <row r="15" spans="1:4" ht="12.75">
      <c r="A15" s="19">
        <v>13</v>
      </c>
      <c r="B15" s="53">
        <v>50</v>
      </c>
      <c r="C15" s="53">
        <v>200</v>
      </c>
      <c r="D15" s="57">
        <v>10</v>
      </c>
    </row>
    <row r="16" spans="1:4" ht="12.75">
      <c r="A16" s="19">
        <v>14</v>
      </c>
      <c r="B16" s="53">
        <v>50</v>
      </c>
      <c r="C16" s="53">
        <v>200</v>
      </c>
      <c r="D16" s="57">
        <v>10</v>
      </c>
    </row>
    <row r="17" spans="1:4" ht="12.75">
      <c r="A17" s="19">
        <v>15</v>
      </c>
      <c r="B17" s="53">
        <v>50</v>
      </c>
      <c r="C17" s="53">
        <v>200</v>
      </c>
      <c r="D17" s="57">
        <v>10</v>
      </c>
    </row>
    <row r="18" spans="1:4" ht="12.75">
      <c r="A18" s="19">
        <v>16</v>
      </c>
      <c r="B18" s="53">
        <v>50</v>
      </c>
      <c r="C18" s="53">
        <v>200</v>
      </c>
      <c r="D18" s="57">
        <v>10</v>
      </c>
    </row>
    <row r="19" spans="1:4" ht="12.75">
      <c r="A19" s="19">
        <v>17</v>
      </c>
      <c r="B19" s="53">
        <v>50</v>
      </c>
      <c r="C19" s="53">
        <v>200</v>
      </c>
      <c r="D19" s="57">
        <v>10</v>
      </c>
    </row>
    <row r="20" spans="1:4" ht="12.75">
      <c r="A20" s="19">
        <v>18</v>
      </c>
      <c r="B20" s="53">
        <v>50</v>
      </c>
      <c r="C20" s="53">
        <v>200</v>
      </c>
      <c r="D20" s="57">
        <v>10</v>
      </c>
    </row>
    <row r="21" spans="1:4" ht="12.75">
      <c r="A21" s="19">
        <v>19</v>
      </c>
      <c r="B21" s="53">
        <v>50</v>
      </c>
      <c r="C21" s="53">
        <v>200</v>
      </c>
      <c r="D21" s="57">
        <v>10</v>
      </c>
    </row>
    <row r="22" spans="1:4" ht="12.75">
      <c r="A22" s="20">
        <v>20</v>
      </c>
      <c r="B22" s="54">
        <v>50</v>
      </c>
      <c r="C22" s="53">
        <v>200</v>
      </c>
      <c r="D22" s="54">
        <v>10</v>
      </c>
    </row>
    <row r="23" spans="1:6" ht="12.75">
      <c r="A23" s="78" t="s">
        <v>32</v>
      </c>
      <c r="B23" s="78"/>
      <c r="C23" s="78"/>
      <c r="D23" s="58">
        <v>0</v>
      </c>
      <c r="E23" s="46"/>
      <c r="F23" s="32"/>
    </row>
  </sheetData>
  <mergeCells count="1">
    <mergeCell ref="A23:C23"/>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21"/>
  <dimension ref="A1:D23"/>
  <sheetViews>
    <sheetView workbookViewId="0" topLeftCell="A1">
      <selection activeCell="E20" sqref="E20"/>
    </sheetView>
  </sheetViews>
  <sheetFormatPr defaultColWidth="9.140625" defaultRowHeight="12.75"/>
  <cols>
    <col min="1" max="1" width="7.7109375" style="0" bestFit="1" customWidth="1"/>
    <col min="2" max="2" width="8.00390625" style="0" bestFit="1" customWidth="1"/>
    <col min="3" max="3" width="12.7109375" style="0" bestFit="1" customWidth="1"/>
    <col min="4" max="4" width="12.00390625" style="0" bestFit="1" customWidth="1"/>
  </cols>
  <sheetData>
    <row r="1" spans="1:4" ht="26.25">
      <c r="A1" s="28" t="s">
        <v>15</v>
      </c>
      <c r="B1" s="29"/>
      <c r="C1" s="29"/>
      <c r="D1" s="14"/>
    </row>
    <row r="2" spans="1:4" ht="12.75">
      <c r="A2" s="18" t="s">
        <v>3</v>
      </c>
      <c r="B2" s="18" t="s">
        <v>0</v>
      </c>
      <c r="C2" s="18" t="s">
        <v>1</v>
      </c>
      <c r="D2" s="18" t="s">
        <v>2</v>
      </c>
    </row>
    <row r="3" spans="1:4" ht="12.75">
      <c r="A3" s="19">
        <v>1</v>
      </c>
      <c r="B3" s="53">
        <v>50</v>
      </c>
      <c r="C3" s="53">
        <v>150</v>
      </c>
      <c r="D3" s="53">
        <v>10</v>
      </c>
    </row>
    <row r="4" spans="1:4" ht="12.75">
      <c r="A4" s="19">
        <v>2</v>
      </c>
      <c r="B4" s="53">
        <v>50</v>
      </c>
      <c r="C4" s="53">
        <v>150</v>
      </c>
      <c r="D4" s="53">
        <v>10</v>
      </c>
    </row>
    <row r="5" spans="1:4" ht="12.75">
      <c r="A5" s="19">
        <v>3</v>
      </c>
      <c r="B5" s="53">
        <v>50</v>
      </c>
      <c r="C5" s="53">
        <v>150</v>
      </c>
      <c r="D5" s="53">
        <v>10</v>
      </c>
    </row>
    <row r="6" spans="1:4" ht="12.75">
      <c r="A6" s="19">
        <v>4</v>
      </c>
      <c r="B6" s="53">
        <v>50</v>
      </c>
      <c r="C6" s="53">
        <v>150</v>
      </c>
      <c r="D6" s="53">
        <v>10</v>
      </c>
    </row>
    <row r="7" spans="1:4" ht="12.75">
      <c r="A7" s="19">
        <v>5</v>
      </c>
      <c r="B7" s="53">
        <v>50</v>
      </c>
      <c r="C7" s="53">
        <v>150</v>
      </c>
      <c r="D7" s="53">
        <v>10</v>
      </c>
    </row>
    <row r="8" spans="1:4" ht="12.75">
      <c r="A8" s="19">
        <v>6</v>
      </c>
      <c r="B8" s="53">
        <v>50</v>
      </c>
      <c r="C8" s="53">
        <v>150</v>
      </c>
      <c r="D8" s="53">
        <v>10</v>
      </c>
    </row>
    <row r="9" spans="1:4" ht="12.75">
      <c r="A9" s="19">
        <v>7</v>
      </c>
      <c r="B9" s="53">
        <v>50</v>
      </c>
      <c r="C9" s="53">
        <v>150</v>
      </c>
      <c r="D9" s="53">
        <v>10</v>
      </c>
    </row>
    <row r="10" spans="1:4" ht="12.75">
      <c r="A10" s="19">
        <v>8</v>
      </c>
      <c r="B10" s="53">
        <v>50</v>
      </c>
      <c r="C10" s="53">
        <v>150</v>
      </c>
      <c r="D10" s="53">
        <v>10</v>
      </c>
    </row>
    <row r="11" spans="1:4" ht="12.75">
      <c r="A11" s="19">
        <v>9</v>
      </c>
      <c r="B11" s="53">
        <v>50</v>
      </c>
      <c r="C11" s="53">
        <v>150</v>
      </c>
      <c r="D11" s="53">
        <v>10</v>
      </c>
    </row>
    <row r="12" spans="1:4" ht="12.75">
      <c r="A12" s="19">
        <v>10</v>
      </c>
      <c r="B12" s="53">
        <v>50</v>
      </c>
      <c r="C12" s="53">
        <v>150</v>
      </c>
      <c r="D12" s="53">
        <v>10</v>
      </c>
    </row>
    <row r="13" spans="1:4" ht="12.75">
      <c r="A13" s="19">
        <v>11</v>
      </c>
      <c r="B13" s="53">
        <v>50</v>
      </c>
      <c r="C13" s="53">
        <v>150</v>
      </c>
      <c r="D13" s="53">
        <v>10</v>
      </c>
    </row>
    <row r="14" spans="1:4" ht="12.75">
      <c r="A14" s="19">
        <v>12</v>
      </c>
      <c r="B14" s="53">
        <v>50</v>
      </c>
      <c r="C14" s="53">
        <v>150</v>
      </c>
      <c r="D14" s="53">
        <v>10</v>
      </c>
    </row>
    <row r="15" spans="1:4" ht="12.75">
      <c r="A15" s="19">
        <v>13</v>
      </c>
      <c r="B15" s="53">
        <v>50</v>
      </c>
      <c r="C15" s="53">
        <v>150</v>
      </c>
      <c r="D15" s="53">
        <v>10</v>
      </c>
    </row>
    <row r="16" spans="1:4" ht="12.75">
      <c r="A16" s="19">
        <v>14</v>
      </c>
      <c r="B16" s="53">
        <v>50</v>
      </c>
      <c r="C16" s="53">
        <v>150</v>
      </c>
      <c r="D16" s="53">
        <v>10</v>
      </c>
    </row>
    <row r="17" spans="1:4" ht="12.75">
      <c r="A17" s="19">
        <v>15</v>
      </c>
      <c r="B17" s="53">
        <v>50</v>
      </c>
      <c r="C17" s="53">
        <v>150</v>
      </c>
      <c r="D17" s="53">
        <v>10</v>
      </c>
    </row>
    <row r="18" spans="1:4" ht="12.75">
      <c r="A18" s="19">
        <v>16</v>
      </c>
      <c r="B18" s="53">
        <v>50</v>
      </c>
      <c r="C18" s="53">
        <v>150</v>
      </c>
      <c r="D18" s="53">
        <v>10</v>
      </c>
    </row>
    <row r="19" spans="1:4" ht="12.75">
      <c r="A19" s="19">
        <v>17</v>
      </c>
      <c r="B19" s="53">
        <v>50</v>
      </c>
      <c r="C19" s="53">
        <v>150</v>
      </c>
      <c r="D19" s="53">
        <v>10</v>
      </c>
    </row>
    <row r="20" spans="1:4" ht="12.75">
      <c r="A20" s="19">
        <v>18</v>
      </c>
      <c r="B20" s="53">
        <v>50</v>
      </c>
      <c r="C20" s="53">
        <v>150</v>
      </c>
      <c r="D20" s="53">
        <v>10</v>
      </c>
    </row>
    <row r="21" spans="1:4" ht="12.75">
      <c r="A21" s="19">
        <v>19</v>
      </c>
      <c r="B21" s="53">
        <v>50</v>
      </c>
      <c r="C21" s="53">
        <v>150</v>
      </c>
      <c r="D21" s="53">
        <v>10</v>
      </c>
    </row>
    <row r="22" spans="1:4" ht="12.75">
      <c r="A22" s="20">
        <v>20</v>
      </c>
      <c r="B22" s="53">
        <v>50</v>
      </c>
      <c r="C22" s="53">
        <v>150</v>
      </c>
      <c r="D22" s="54">
        <v>10</v>
      </c>
    </row>
    <row r="23" spans="1:4" ht="12.75">
      <c r="A23" s="78" t="s">
        <v>34</v>
      </c>
      <c r="B23" s="78"/>
      <c r="C23" s="78"/>
      <c r="D23" s="58">
        <v>0</v>
      </c>
    </row>
  </sheetData>
  <mergeCells count="1">
    <mergeCell ref="A23:C23"/>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F22"/>
  <sheetViews>
    <sheetView workbookViewId="0" topLeftCell="A1">
      <selection activeCell="F11" sqref="F11"/>
    </sheetView>
  </sheetViews>
  <sheetFormatPr defaultColWidth="9.140625" defaultRowHeight="12.75"/>
  <cols>
    <col min="1" max="1" width="17.00390625" style="0" customWidth="1"/>
    <col min="2" max="2" width="7.28125" style="1" bestFit="1" customWidth="1"/>
    <col min="3" max="3" width="8.00390625" style="2" customWidth="1"/>
    <col min="4" max="4" width="6.28125" style="2" bestFit="1" customWidth="1"/>
    <col min="5" max="5" width="6.140625" style="2" bestFit="1" customWidth="1"/>
    <col min="6" max="6" width="12.7109375" style="2" bestFit="1" customWidth="1"/>
  </cols>
  <sheetData>
    <row r="1" spans="1:6" ht="26.25">
      <c r="A1" s="11" t="s">
        <v>6</v>
      </c>
      <c r="B1" s="12"/>
      <c r="C1" s="12"/>
      <c r="D1" s="13"/>
      <c r="E1" s="13"/>
      <c r="F1" s="17"/>
    </row>
    <row r="2" spans="1:6" ht="12.75">
      <c r="A2" s="81" t="s">
        <v>11</v>
      </c>
      <c r="B2" s="83" t="s">
        <v>12</v>
      </c>
      <c r="C2" s="81" t="s">
        <v>0</v>
      </c>
      <c r="D2" s="79" t="s">
        <v>10</v>
      </c>
      <c r="E2" s="79"/>
      <c r="F2" s="80"/>
    </row>
    <row r="3" spans="1:6" ht="12.75">
      <c r="A3" s="82"/>
      <c r="B3" s="84"/>
      <c r="C3" s="82"/>
      <c r="D3" s="18" t="s">
        <v>7</v>
      </c>
      <c r="E3" s="18" t="s">
        <v>8</v>
      </c>
      <c r="F3" s="18" t="s">
        <v>1</v>
      </c>
    </row>
    <row r="4" spans="1:6" ht="12.75">
      <c r="A4" s="21" t="str">
        <f>IF(Divers!B4=0,"",Divers!B4)</f>
        <v>Joe Bloggs</v>
      </c>
      <c r="B4" s="23">
        <v>1</v>
      </c>
      <c r="C4" s="53">
        <v>24</v>
      </c>
      <c r="D4" s="53">
        <v>13</v>
      </c>
      <c r="E4" s="53">
        <v>47</v>
      </c>
      <c r="F4" s="53">
        <v>232</v>
      </c>
    </row>
    <row r="5" spans="1:6" ht="12.75">
      <c r="A5" s="21" t="str">
        <f>IF(Divers!B5=0,"",Divers!B5)</f>
        <v>John Smith</v>
      </c>
      <c r="B5" s="23">
        <v>2</v>
      </c>
      <c r="C5" s="53">
        <v>24</v>
      </c>
      <c r="D5" s="53">
        <v>13</v>
      </c>
      <c r="E5" s="53">
        <v>47</v>
      </c>
      <c r="F5" s="53">
        <v>200</v>
      </c>
    </row>
    <row r="6" spans="1:6" ht="12.75">
      <c r="A6" s="21" t="str">
        <f>IF(Divers!B6=0,"",Divers!B6)</f>
        <v>Paul Owen</v>
      </c>
      <c r="B6" s="23">
        <v>3</v>
      </c>
      <c r="C6" s="53">
        <v>24</v>
      </c>
      <c r="D6" s="53">
        <v>13</v>
      </c>
      <c r="E6" s="53">
        <v>47</v>
      </c>
      <c r="F6" s="53">
        <v>200</v>
      </c>
    </row>
    <row r="7" spans="1:6" ht="12.75">
      <c r="A7" s="21" t="str">
        <f>IF(Divers!B7=0,"",Divers!B7)</f>
        <v>Ian Galloway</v>
      </c>
      <c r="B7" s="23">
        <v>4</v>
      </c>
      <c r="C7" s="53">
        <v>24</v>
      </c>
      <c r="D7" s="53">
        <v>13</v>
      </c>
      <c r="E7" s="53">
        <v>47</v>
      </c>
      <c r="F7" s="53">
        <v>200</v>
      </c>
    </row>
    <row r="8" spans="1:6" ht="12.75">
      <c r="A8" s="21" t="str">
        <f>IF(Divers!B8=0,"",Divers!B8)</f>
        <v>Julian Bath</v>
      </c>
      <c r="B8" s="23">
        <v>5</v>
      </c>
      <c r="C8" s="53">
        <v>24</v>
      </c>
      <c r="D8" s="53">
        <v>13</v>
      </c>
      <c r="E8" s="53">
        <v>47</v>
      </c>
      <c r="F8" s="53">
        <v>200</v>
      </c>
    </row>
    <row r="9" spans="1:6" ht="12.75">
      <c r="A9" s="21" t="str">
        <f>IF(Divers!B9=0,"",Divers!B9)</f>
        <v>A N Other</v>
      </c>
      <c r="B9" s="23">
        <v>6</v>
      </c>
      <c r="C9" s="53">
        <v>24</v>
      </c>
      <c r="D9" s="53">
        <v>13</v>
      </c>
      <c r="E9" s="53">
        <v>47</v>
      </c>
      <c r="F9" s="53">
        <v>200</v>
      </c>
    </row>
    <row r="10" spans="1:6" ht="12.75">
      <c r="A10" s="21">
        <f>IF(Divers!B10=0,"",Divers!B10)</f>
      </c>
      <c r="B10" s="23">
        <v>7</v>
      </c>
      <c r="C10" s="53">
        <v>0</v>
      </c>
      <c r="D10" s="53">
        <v>0</v>
      </c>
      <c r="E10" s="53">
        <v>0</v>
      </c>
      <c r="F10" s="53">
        <v>0</v>
      </c>
    </row>
    <row r="11" spans="1:6" ht="12.75">
      <c r="A11" s="21">
        <f>IF(Divers!B11=0,"",Divers!B11)</f>
      </c>
      <c r="B11" s="23">
        <v>8</v>
      </c>
      <c r="C11" s="53">
        <v>0</v>
      </c>
      <c r="D11" s="53">
        <v>0</v>
      </c>
      <c r="E11" s="53">
        <v>0</v>
      </c>
      <c r="F11" s="53">
        <v>0</v>
      </c>
    </row>
    <row r="12" spans="1:6" ht="12.75">
      <c r="A12" s="21">
        <f>IF(Divers!B12=0,"",Divers!B12)</f>
      </c>
      <c r="B12" s="23">
        <v>9</v>
      </c>
      <c r="C12" s="53">
        <v>0</v>
      </c>
      <c r="D12" s="53">
        <v>0</v>
      </c>
      <c r="E12" s="53">
        <v>0</v>
      </c>
      <c r="F12" s="53">
        <v>0</v>
      </c>
    </row>
    <row r="13" spans="1:6" ht="12.75">
      <c r="A13" s="21">
        <f>IF(Divers!B13=0,"",Divers!B13)</f>
      </c>
      <c r="B13" s="23">
        <v>10</v>
      </c>
      <c r="C13" s="53">
        <v>0</v>
      </c>
      <c r="D13" s="53">
        <v>0</v>
      </c>
      <c r="E13" s="53">
        <v>0</v>
      </c>
      <c r="F13" s="53">
        <v>0</v>
      </c>
    </row>
    <row r="14" spans="1:6" ht="12.75">
      <c r="A14" s="21">
        <f>IF(Divers!B14=0,"",Divers!B14)</f>
      </c>
      <c r="B14" s="23">
        <v>11</v>
      </c>
      <c r="C14" s="53">
        <v>0</v>
      </c>
      <c r="D14" s="53">
        <v>0</v>
      </c>
      <c r="E14" s="53">
        <v>0</v>
      </c>
      <c r="F14" s="53">
        <v>0</v>
      </c>
    </row>
    <row r="15" spans="1:6" ht="12.75">
      <c r="A15" s="21">
        <f>IF(Divers!B15=0,"",Divers!B15)</f>
      </c>
      <c r="B15" s="24">
        <v>12</v>
      </c>
      <c r="C15" s="53">
        <v>0</v>
      </c>
      <c r="D15" s="53">
        <v>0</v>
      </c>
      <c r="E15" s="53">
        <v>0</v>
      </c>
      <c r="F15" s="53">
        <v>0</v>
      </c>
    </row>
    <row r="16" spans="1:6" ht="22.5" customHeight="1">
      <c r="A16" s="33" t="s">
        <v>25</v>
      </c>
      <c r="B16" s="12"/>
      <c r="C16" s="12"/>
      <c r="D16" s="12"/>
      <c r="E16" s="29"/>
      <c r="F16" s="17"/>
    </row>
    <row r="17" spans="1:6" ht="12.75">
      <c r="A17" s="34" t="s">
        <v>26</v>
      </c>
      <c r="B17" s="59">
        <v>80</v>
      </c>
      <c r="C17" s="26"/>
      <c r="D17" s="26"/>
      <c r="E17" s="26"/>
      <c r="F17" s="7"/>
    </row>
    <row r="18" spans="1:6" ht="12.75">
      <c r="A18" s="34" t="s">
        <v>29</v>
      </c>
      <c r="B18" s="60">
        <v>1.2</v>
      </c>
      <c r="C18" s="26"/>
      <c r="D18" s="26"/>
      <c r="E18" s="26"/>
      <c r="F18" s="7"/>
    </row>
    <row r="19" spans="1:6" ht="12.75">
      <c r="A19" s="34" t="s">
        <v>27</v>
      </c>
      <c r="B19" s="59">
        <v>35</v>
      </c>
      <c r="C19" s="26"/>
      <c r="D19" s="26"/>
      <c r="E19" s="26"/>
      <c r="F19" s="7"/>
    </row>
    <row r="20" spans="1:6" ht="12.75">
      <c r="A20" s="5"/>
      <c r="B20" s="30"/>
      <c r="C20" s="26"/>
      <c r="D20" s="26"/>
      <c r="E20" s="26"/>
      <c r="F20" s="7"/>
    </row>
    <row r="21" spans="1:6" ht="12.75">
      <c r="A21" s="34" t="s">
        <v>30</v>
      </c>
      <c r="B21" s="6" t="s">
        <v>4</v>
      </c>
      <c r="C21" s="6" t="s">
        <v>5</v>
      </c>
      <c r="D21" s="6" t="s">
        <v>23</v>
      </c>
      <c r="E21" s="26"/>
      <c r="F21" s="7"/>
    </row>
    <row r="22" spans="1:6" ht="12.75">
      <c r="A22" s="35" t="s">
        <v>22</v>
      </c>
      <c r="B22" s="31">
        <f>(B18/((B17/10)+1))*100</f>
        <v>13.333333333333334</v>
      </c>
      <c r="C22" s="31">
        <f>100-(B22+D22)</f>
        <v>47.166666666666664</v>
      </c>
      <c r="D22" s="31">
        <f>IF(B19=0,100-B22,(((B19/10)+1)*0.79)/((B17/10)+1)*100)</f>
        <v>39.5</v>
      </c>
      <c r="E22" s="27"/>
      <c r="F22" s="16"/>
    </row>
  </sheetData>
  <mergeCells count="4">
    <mergeCell ref="D2:F2"/>
    <mergeCell ref="A2:A3"/>
    <mergeCell ref="B2:B3"/>
    <mergeCell ref="C2:C3"/>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921"/>
  <dimension ref="A1:AL29"/>
  <sheetViews>
    <sheetView tabSelected="1" workbookViewId="0" topLeftCell="A1">
      <pane xSplit="2" topLeftCell="C1" activePane="topRight" state="frozen"/>
      <selection pane="topLeft" activeCell="E20" sqref="E20"/>
      <selection pane="topRight" activeCell="E20" sqref="E20"/>
    </sheetView>
  </sheetViews>
  <sheetFormatPr defaultColWidth="9.140625" defaultRowHeight="12.75"/>
  <cols>
    <col min="1" max="1" width="3.00390625" style="32" bestFit="1" customWidth="1"/>
    <col min="2" max="2" width="2.7109375" style="32" bestFit="1" customWidth="1"/>
    <col min="3" max="3" width="4.8515625" style="32" bestFit="1" customWidth="1"/>
    <col min="4" max="4" width="3.57421875" style="32" bestFit="1" customWidth="1"/>
    <col min="5" max="5" width="3.421875" style="32" bestFit="1" customWidth="1"/>
    <col min="6" max="6" width="4.28125" style="32" bestFit="1" customWidth="1"/>
    <col min="7" max="7" width="3.57421875" style="32" bestFit="1" customWidth="1"/>
    <col min="8" max="8" width="3.421875" style="32" bestFit="1" customWidth="1"/>
    <col min="9" max="9" width="4.28125" style="32" bestFit="1" customWidth="1"/>
    <col min="10" max="10" width="3.57421875" style="32" bestFit="1" customWidth="1"/>
    <col min="11" max="11" width="3.421875" style="32" bestFit="1" customWidth="1"/>
    <col min="12" max="12" width="4.28125" style="32" bestFit="1" customWidth="1"/>
    <col min="13" max="13" width="3.57421875" style="32" bestFit="1" customWidth="1"/>
    <col min="14" max="14" width="3.421875" style="32" bestFit="1" customWidth="1"/>
    <col min="15" max="15" width="4.28125" style="32" bestFit="1" customWidth="1"/>
    <col min="16" max="16" width="3.57421875" style="32" bestFit="1" customWidth="1"/>
    <col min="17" max="17" width="3.421875" style="32" bestFit="1" customWidth="1"/>
    <col min="18" max="18" width="4.28125" style="32" bestFit="1" customWidth="1"/>
    <col min="19" max="19" width="3.57421875" style="32" bestFit="1" customWidth="1"/>
    <col min="20" max="20" width="3.421875" style="32" bestFit="1" customWidth="1"/>
    <col min="21" max="21" width="4.28125" style="32" bestFit="1" customWidth="1"/>
    <col min="22" max="22" width="3.57421875" style="32" bestFit="1" customWidth="1"/>
    <col min="23" max="23" width="3.421875" style="32" bestFit="1" customWidth="1"/>
    <col min="24" max="24" width="4.28125" style="32" bestFit="1" customWidth="1"/>
    <col min="25" max="25" width="3.57421875" style="32" bestFit="1" customWidth="1"/>
    <col min="26" max="26" width="3.421875" style="32" bestFit="1" customWidth="1"/>
    <col min="27" max="27" width="4.28125" style="32" bestFit="1" customWidth="1"/>
    <col min="28" max="28" width="3.57421875" style="32" bestFit="1" customWidth="1"/>
    <col min="29" max="29" width="3.421875" style="32" bestFit="1" customWidth="1"/>
    <col min="30" max="30" width="4.28125" style="32" bestFit="1" customWidth="1"/>
    <col min="31" max="31" width="3.57421875" style="32" bestFit="1" customWidth="1"/>
    <col min="32" max="32" width="3.421875" style="32" bestFit="1" customWidth="1"/>
    <col min="33" max="33" width="4.28125" style="32" bestFit="1" customWidth="1"/>
    <col min="34" max="34" width="3.57421875" style="32" bestFit="1" customWidth="1"/>
    <col min="35" max="35" width="3.421875" style="32" bestFit="1" customWidth="1"/>
    <col min="36" max="36" width="4.28125" style="32" bestFit="1" customWidth="1"/>
    <col min="37" max="37" width="3.57421875" style="32" bestFit="1" customWidth="1"/>
    <col min="38" max="38" width="3.421875" style="32" bestFit="1" customWidth="1"/>
    <col min="39" max="16384" width="9.140625" style="32" customWidth="1"/>
  </cols>
  <sheetData>
    <row r="1" spans="1:38" ht="11.25">
      <c r="A1" s="87" t="s">
        <v>5</v>
      </c>
      <c r="B1" s="88"/>
      <c r="C1" s="95" t="s">
        <v>33</v>
      </c>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7"/>
    </row>
    <row r="2" spans="1:38" ht="11.25">
      <c r="A2" s="89"/>
      <c r="B2" s="90"/>
      <c r="C2" s="85">
        <v>1</v>
      </c>
      <c r="D2" s="85"/>
      <c r="E2" s="85"/>
      <c r="F2" s="85">
        <v>2</v>
      </c>
      <c r="G2" s="85"/>
      <c r="H2" s="85"/>
      <c r="I2" s="85">
        <v>3</v>
      </c>
      <c r="J2" s="85"/>
      <c r="K2" s="85"/>
      <c r="L2" s="85">
        <v>4</v>
      </c>
      <c r="M2" s="85"/>
      <c r="N2" s="85"/>
      <c r="O2" s="85">
        <v>5</v>
      </c>
      <c r="P2" s="85"/>
      <c r="Q2" s="85"/>
      <c r="R2" s="85">
        <v>6</v>
      </c>
      <c r="S2" s="85"/>
      <c r="T2" s="85"/>
      <c r="U2" s="85">
        <v>7</v>
      </c>
      <c r="V2" s="85"/>
      <c r="W2" s="85"/>
      <c r="X2" s="85">
        <v>8</v>
      </c>
      <c r="Y2" s="85"/>
      <c r="Z2" s="85"/>
      <c r="AA2" s="85">
        <v>9</v>
      </c>
      <c r="AB2" s="85"/>
      <c r="AC2" s="85"/>
      <c r="AD2" s="85">
        <v>10</v>
      </c>
      <c r="AE2" s="85"/>
      <c r="AF2" s="85"/>
      <c r="AG2" s="85">
        <v>11</v>
      </c>
      <c r="AH2" s="85"/>
      <c r="AI2" s="85"/>
      <c r="AJ2" s="85">
        <v>12</v>
      </c>
      <c r="AK2" s="85"/>
      <c r="AL2" s="85"/>
    </row>
    <row r="3" spans="1:38" ht="11.25">
      <c r="A3" s="93" t="s">
        <v>24</v>
      </c>
      <c r="B3" s="47"/>
      <c r="C3" s="37" t="s">
        <v>19</v>
      </c>
      <c r="D3" s="38" t="s">
        <v>20</v>
      </c>
      <c r="E3" s="39" t="s">
        <v>35</v>
      </c>
      <c r="F3" s="37" t="s">
        <v>19</v>
      </c>
      <c r="G3" s="38" t="s">
        <v>20</v>
      </c>
      <c r="H3" s="39" t="s">
        <v>35</v>
      </c>
      <c r="I3" s="37" t="s">
        <v>19</v>
      </c>
      <c r="J3" s="38" t="s">
        <v>20</v>
      </c>
      <c r="K3" s="39" t="s">
        <v>35</v>
      </c>
      <c r="L3" s="37" t="s">
        <v>19</v>
      </c>
      <c r="M3" s="38" t="s">
        <v>20</v>
      </c>
      <c r="N3" s="39" t="s">
        <v>35</v>
      </c>
      <c r="O3" s="37" t="s">
        <v>19</v>
      </c>
      <c r="P3" s="38" t="s">
        <v>20</v>
      </c>
      <c r="Q3" s="39" t="s">
        <v>35</v>
      </c>
      <c r="R3" s="37" t="s">
        <v>19</v>
      </c>
      <c r="S3" s="38" t="s">
        <v>20</v>
      </c>
      <c r="T3" s="39" t="s">
        <v>35</v>
      </c>
      <c r="U3" s="37" t="s">
        <v>19</v>
      </c>
      <c r="V3" s="38" t="s">
        <v>20</v>
      </c>
      <c r="W3" s="39" t="s">
        <v>35</v>
      </c>
      <c r="X3" s="37" t="s">
        <v>19</v>
      </c>
      <c r="Y3" s="38" t="s">
        <v>20</v>
      </c>
      <c r="Z3" s="39" t="s">
        <v>35</v>
      </c>
      <c r="AA3" s="37" t="s">
        <v>19</v>
      </c>
      <c r="AB3" s="38" t="s">
        <v>20</v>
      </c>
      <c r="AC3" s="39" t="s">
        <v>35</v>
      </c>
      <c r="AD3" s="37" t="s">
        <v>19</v>
      </c>
      <c r="AE3" s="38" t="s">
        <v>20</v>
      </c>
      <c r="AF3" s="39" t="s">
        <v>35</v>
      </c>
      <c r="AG3" s="37" t="s">
        <v>19</v>
      </c>
      <c r="AH3" s="38" t="s">
        <v>20</v>
      </c>
      <c r="AI3" s="39" t="s">
        <v>35</v>
      </c>
      <c r="AJ3" s="37" t="s">
        <v>19</v>
      </c>
      <c r="AK3" s="38" t="s">
        <v>20</v>
      </c>
      <c r="AL3" s="39" t="s">
        <v>35</v>
      </c>
    </row>
    <row r="4" spans="1:38" ht="11.25">
      <c r="A4" s="94"/>
      <c r="B4" s="37">
        <v>1</v>
      </c>
      <c r="C4" s="40">
        <f>'He Gas Cylinders'!C3</f>
        <v>200</v>
      </c>
      <c r="D4" s="41">
        <v>147</v>
      </c>
      <c r="E4" s="42">
        <v>109</v>
      </c>
      <c r="F4" s="40">
        <f aca="true" t="shared" si="0" ref="F4:F17">D4</f>
        <v>147</v>
      </c>
      <c r="G4" s="41">
        <v>101</v>
      </c>
      <c r="H4" s="42">
        <v>94</v>
      </c>
      <c r="I4" s="40">
        <f aca="true" t="shared" si="1" ref="I4:I23">G4</f>
        <v>101</v>
      </c>
      <c r="J4" s="41">
        <v>68</v>
      </c>
      <c r="K4" s="42">
        <v>68</v>
      </c>
      <c r="L4" s="40">
        <f aca="true" t="shared" si="2" ref="L4:L23">J4</f>
        <v>68</v>
      </c>
      <c r="M4" s="41">
        <v>46</v>
      </c>
      <c r="N4" s="42">
        <v>46</v>
      </c>
      <c r="O4" s="40">
        <f aca="true" t="shared" si="3" ref="O4:O23">M4</f>
        <v>46</v>
      </c>
      <c r="P4" s="41">
        <v>31</v>
      </c>
      <c r="Q4" s="42">
        <v>31</v>
      </c>
      <c r="R4" s="40">
        <f aca="true" t="shared" si="4" ref="R4:R23">P4</f>
        <v>31</v>
      </c>
      <c r="S4" s="41">
        <v>21</v>
      </c>
      <c r="T4" s="42">
        <v>21</v>
      </c>
      <c r="U4" s="40">
        <f aca="true" t="shared" si="5" ref="U4:U23">S4</f>
        <v>21</v>
      </c>
      <c r="V4" s="41">
        <v>21</v>
      </c>
      <c r="W4" s="42">
        <v>0</v>
      </c>
      <c r="X4" s="40">
        <f aca="true" t="shared" si="6" ref="X4:X23">V4</f>
        <v>21</v>
      </c>
      <c r="Y4" s="41">
        <v>21</v>
      </c>
      <c r="Z4" s="42">
        <v>0</v>
      </c>
      <c r="AA4" s="40">
        <f aca="true" t="shared" si="7" ref="AA4:AA23">Y4</f>
        <v>21</v>
      </c>
      <c r="AB4" s="41">
        <v>21</v>
      </c>
      <c r="AC4" s="42">
        <v>0</v>
      </c>
      <c r="AD4" s="40">
        <f aca="true" t="shared" si="8" ref="AD4:AD23">AB4</f>
        <v>21</v>
      </c>
      <c r="AE4" s="41">
        <v>21</v>
      </c>
      <c r="AF4" s="42">
        <v>0</v>
      </c>
      <c r="AG4" s="40">
        <f aca="true" t="shared" si="9" ref="AG4:AG23">AE4</f>
        <v>21</v>
      </c>
      <c r="AH4" s="41">
        <v>21</v>
      </c>
      <c r="AI4" s="42">
        <v>0</v>
      </c>
      <c r="AJ4" s="40">
        <f aca="true" t="shared" si="10" ref="AJ4:AJ23">AH4</f>
        <v>21</v>
      </c>
      <c r="AK4" s="41">
        <v>21</v>
      </c>
      <c r="AL4" s="42">
        <v>0</v>
      </c>
    </row>
    <row r="5" spans="1:38" ht="11.25">
      <c r="A5" s="94"/>
      <c r="B5" s="37">
        <f aca="true" t="shared" si="11" ref="B5:B17">B4+1</f>
        <v>2</v>
      </c>
      <c r="C5" s="43">
        <f>'He Gas Cylinders'!C4</f>
        <v>200</v>
      </c>
      <c r="D5" s="44">
        <v>200</v>
      </c>
      <c r="E5" s="45">
        <v>0</v>
      </c>
      <c r="F5" s="43">
        <f t="shared" si="0"/>
        <v>200</v>
      </c>
      <c r="G5" s="44">
        <v>200</v>
      </c>
      <c r="H5" s="45">
        <v>0</v>
      </c>
      <c r="I5" s="43">
        <f t="shared" si="1"/>
        <v>200</v>
      </c>
      <c r="J5" s="44">
        <v>187</v>
      </c>
      <c r="K5" s="45">
        <v>26</v>
      </c>
      <c r="L5" s="43">
        <f t="shared" si="2"/>
        <v>187</v>
      </c>
      <c r="M5" s="44">
        <v>164</v>
      </c>
      <c r="N5" s="45">
        <v>48</v>
      </c>
      <c r="O5" s="43">
        <f t="shared" si="3"/>
        <v>164</v>
      </c>
      <c r="P5" s="44">
        <v>134</v>
      </c>
      <c r="Q5" s="45">
        <v>63</v>
      </c>
      <c r="R5" s="43">
        <f t="shared" si="4"/>
        <v>134</v>
      </c>
      <c r="S5" s="44">
        <v>98</v>
      </c>
      <c r="T5" s="45">
        <v>73</v>
      </c>
      <c r="U5" s="43">
        <f t="shared" si="5"/>
        <v>98</v>
      </c>
      <c r="V5" s="44">
        <v>98</v>
      </c>
      <c r="W5" s="45">
        <v>0</v>
      </c>
      <c r="X5" s="43">
        <f t="shared" si="6"/>
        <v>98</v>
      </c>
      <c r="Y5" s="44">
        <v>98</v>
      </c>
      <c r="Z5" s="45">
        <v>0</v>
      </c>
      <c r="AA5" s="43">
        <f t="shared" si="7"/>
        <v>98</v>
      </c>
      <c r="AB5" s="44">
        <v>98</v>
      </c>
      <c r="AC5" s="45">
        <v>0</v>
      </c>
      <c r="AD5" s="43">
        <f t="shared" si="8"/>
        <v>98</v>
      </c>
      <c r="AE5" s="44">
        <v>98</v>
      </c>
      <c r="AF5" s="45">
        <v>0</v>
      </c>
      <c r="AG5" s="43">
        <f t="shared" si="9"/>
        <v>98</v>
      </c>
      <c r="AH5" s="44">
        <v>98</v>
      </c>
      <c r="AI5" s="45">
        <v>0</v>
      </c>
      <c r="AJ5" s="43">
        <f t="shared" si="10"/>
        <v>98</v>
      </c>
      <c r="AK5" s="44">
        <v>98</v>
      </c>
      <c r="AL5" s="45">
        <v>0</v>
      </c>
    </row>
    <row r="6" spans="1:38" ht="11.25">
      <c r="A6" s="94"/>
      <c r="B6" s="37">
        <f t="shared" si="11"/>
        <v>3</v>
      </c>
      <c r="C6" s="43">
        <f>'He Gas Cylinders'!C5</f>
        <v>200</v>
      </c>
      <c r="D6" s="44">
        <v>200</v>
      </c>
      <c r="E6" s="45">
        <v>0</v>
      </c>
      <c r="F6" s="43">
        <f t="shared" si="0"/>
        <v>200</v>
      </c>
      <c r="G6" s="44">
        <v>200</v>
      </c>
      <c r="H6" s="45">
        <v>0</v>
      </c>
      <c r="I6" s="43">
        <f t="shared" si="1"/>
        <v>200</v>
      </c>
      <c r="J6" s="44">
        <v>200</v>
      </c>
      <c r="K6" s="45">
        <v>0</v>
      </c>
      <c r="L6" s="43">
        <f t="shared" si="2"/>
        <v>200</v>
      </c>
      <c r="M6" s="44">
        <v>200</v>
      </c>
      <c r="N6" s="45">
        <v>0</v>
      </c>
      <c r="O6" s="43">
        <f t="shared" si="3"/>
        <v>200</v>
      </c>
      <c r="P6" s="44">
        <v>200</v>
      </c>
      <c r="Q6" s="45">
        <v>0</v>
      </c>
      <c r="R6" s="43">
        <f t="shared" si="4"/>
        <v>200</v>
      </c>
      <c r="S6" s="44">
        <v>200</v>
      </c>
      <c r="T6" s="45">
        <v>0</v>
      </c>
      <c r="U6" s="43">
        <f t="shared" si="5"/>
        <v>200</v>
      </c>
      <c r="V6" s="44">
        <v>200</v>
      </c>
      <c r="W6" s="45">
        <v>0</v>
      </c>
      <c r="X6" s="43">
        <f t="shared" si="6"/>
        <v>200</v>
      </c>
      <c r="Y6" s="44">
        <v>200</v>
      </c>
      <c r="Z6" s="45">
        <v>0</v>
      </c>
      <c r="AA6" s="43">
        <f t="shared" si="7"/>
        <v>200</v>
      </c>
      <c r="AB6" s="44">
        <v>200</v>
      </c>
      <c r="AC6" s="45">
        <v>0</v>
      </c>
      <c r="AD6" s="43">
        <f t="shared" si="8"/>
        <v>200</v>
      </c>
      <c r="AE6" s="44">
        <v>200</v>
      </c>
      <c r="AF6" s="45">
        <v>0</v>
      </c>
      <c r="AG6" s="43">
        <f t="shared" si="9"/>
        <v>200</v>
      </c>
      <c r="AH6" s="44">
        <v>200</v>
      </c>
      <c r="AI6" s="45">
        <v>0</v>
      </c>
      <c r="AJ6" s="43">
        <f t="shared" si="10"/>
        <v>200</v>
      </c>
      <c r="AK6" s="44">
        <v>200</v>
      </c>
      <c r="AL6" s="45">
        <v>0</v>
      </c>
    </row>
    <row r="7" spans="1:38" ht="11.25">
      <c r="A7" s="94"/>
      <c r="B7" s="37">
        <f t="shared" si="11"/>
        <v>4</v>
      </c>
      <c r="C7" s="43">
        <f>'He Gas Cylinders'!C6</f>
        <v>200</v>
      </c>
      <c r="D7" s="44">
        <v>200</v>
      </c>
      <c r="E7" s="45">
        <v>0</v>
      </c>
      <c r="F7" s="43">
        <f t="shared" si="0"/>
        <v>200</v>
      </c>
      <c r="G7" s="44">
        <v>200</v>
      </c>
      <c r="H7" s="45">
        <v>0</v>
      </c>
      <c r="I7" s="43">
        <f t="shared" si="1"/>
        <v>200</v>
      </c>
      <c r="J7" s="44">
        <v>200</v>
      </c>
      <c r="K7" s="45">
        <v>0</v>
      </c>
      <c r="L7" s="43">
        <f t="shared" si="2"/>
        <v>200</v>
      </c>
      <c r="M7" s="44">
        <v>200</v>
      </c>
      <c r="N7" s="45">
        <v>0</v>
      </c>
      <c r="O7" s="43">
        <f t="shared" si="3"/>
        <v>200</v>
      </c>
      <c r="P7" s="44">
        <v>200</v>
      </c>
      <c r="Q7" s="45">
        <v>0</v>
      </c>
      <c r="R7" s="43">
        <f t="shared" si="4"/>
        <v>200</v>
      </c>
      <c r="S7" s="44">
        <v>200</v>
      </c>
      <c r="T7" s="45">
        <v>0</v>
      </c>
      <c r="U7" s="43">
        <f t="shared" si="5"/>
        <v>200</v>
      </c>
      <c r="V7" s="44">
        <v>200</v>
      </c>
      <c r="W7" s="45">
        <v>0</v>
      </c>
      <c r="X7" s="43">
        <f t="shared" si="6"/>
        <v>200</v>
      </c>
      <c r="Y7" s="44">
        <v>200</v>
      </c>
      <c r="Z7" s="45">
        <v>0</v>
      </c>
      <c r="AA7" s="43">
        <f t="shared" si="7"/>
        <v>200</v>
      </c>
      <c r="AB7" s="44">
        <v>200</v>
      </c>
      <c r="AC7" s="45">
        <v>0</v>
      </c>
      <c r="AD7" s="43">
        <f t="shared" si="8"/>
        <v>200</v>
      </c>
      <c r="AE7" s="44">
        <v>200</v>
      </c>
      <c r="AF7" s="45">
        <v>0</v>
      </c>
      <c r="AG7" s="43">
        <f t="shared" si="9"/>
        <v>200</v>
      </c>
      <c r="AH7" s="44">
        <v>200</v>
      </c>
      <c r="AI7" s="45">
        <v>0</v>
      </c>
      <c r="AJ7" s="43">
        <f t="shared" si="10"/>
        <v>200</v>
      </c>
      <c r="AK7" s="44">
        <v>200</v>
      </c>
      <c r="AL7" s="45">
        <v>0</v>
      </c>
    </row>
    <row r="8" spans="1:38" ht="11.25">
      <c r="A8" s="94"/>
      <c r="B8" s="37">
        <f t="shared" si="11"/>
        <v>5</v>
      </c>
      <c r="C8" s="43">
        <f>'He Gas Cylinders'!C7</f>
        <v>200</v>
      </c>
      <c r="D8" s="44">
        <v>200</v>
      </c>
      <c r="E8" s="45">
        <v>0</v>
      </c>
      <c r="F8" s="43">
        <f t="shared" si="0"/>
        <v>200</v>
      </c>
      <c r="G8" s="44">
        <v>200</v>
      </c>
      <c r="H8" s="45">
        <v>0</v>
      </c>
      <c r="I8" s="43">
        <f t="shared" si="1"/>
        <v>200</v>
      </c>
      <c r="J8" s="44">
        <v>200</v>
      </c>
      <c r="K8" s="45">
        <v>0</v>
      </c>
      <c r="L8" s="43">
        <f t="shared" si="2"/>
        <v>200</v>
      </c>
      <c r="M8" s="44">
        <v>200</v>
      </c>
      <c r="N8" s="45">
        <v>0</v>
      </c>
      <c r="O8" s="43">
        <f t="shared" si="3"/>
        <v>200</v>
      </c>
      <c r="P8" s="44">
        <v>200</v>
      </c>
      <c r="Q8" s="45">
        <v>0</v>
      </c>
      <c r="R8" s="43">
        <f t="shared" si="4"/>
        <v>200</v>
      </c>
      <c r="S8" s="44">
        <v>200</v>
      </c>
      <c r="T8" s="45">
        <v>0</v>
      </c>
      <c r="U8" s="43">
        <f t="shared" si="5"/>
        <v>200</v>
      </c>
      <c r="V8" s="44">
        <v>200</v>
      </c>
      <c r="W8" s="45">
        <v>0</v>
      </c>
      <c r="X8" s="43">
        <f t="shared" si="6"/>
        <v>200</v>
      </c>
      <c r="Y8" s="44">
        <v>200</v>
      </c>
      <c r="Z8" s="45">
        <v>0</v>
      </c>
      <c r="AA8" s="43">
        <f t="shared" si="7"/>
        <v>200</v>
      </c>
      <c r="AB8" s="44">
        <v>200</v>
      </c>
      <c r="AC8" s="45">
        <v>0</v>
      </c>
      <c r="AD8" s="43">
        <f t="shared" si="8"/>
        <v>200</v>
      </c>
      <c r="AE8" s="44">
        <v>200</v>
      </c>
      <c r="AF8" s="45">
        <v>0</v>
      </c>
      <c r="AG8" s="43">
        <f t="shared" si="9"/>
        <v>200</v>
      </c>
      <c r="AH8" s="44">
        <v>200</v>
      </c>
      <c r="AI8" s="45">
        <v>0</v>
      </c>
      <c r="AJ8" s="43">
        <f t="shared" si="10"/>
        <v>200</v>
      </c>
      <c r="AK8" s="44">
        <v>200</v>
      </c>
      <c r="AL8" s="45">
        <v>0</v>
      </c>
    </row>
    <row r="9" spans="1:38" ht="11.25">
      <c r="A9" s="94"/>
      <c r="B9" s="37">
        <f t="shared" si="11"/>
        <v>6</v>
      </c>
      <c r="C9" s="43">
        <f>'He Gas Cylinders'!C8</f>
        <v>200</v>
      </c>
      <c r="D9" s="44">
        <v>200</v>
      </c>
      <c r="E9" s="45">
        <v>0</v>
      </c>
      <c r="F9" s="43">
        <f t="shared" si="0"/>
        <v>200</v>
      </c>
      <c r="G9" s="44">
        <v>200</v>
      </c>
      <c r="H9" s="45">
        <v>0</v>
      </c>
      <c r="I9" s="43">
        <f t="shared" si="1"/>
        <v>200</v>
      </c>
      <c r="J9" s="44">
        <v>200</v>
      </c>
      <c r="K9" s="45">
        <v>0</v>
      </c>
      <c r="L9" s="43">
        <f t="shared" si="2"/>
        <v>200</v>
      </c>
      <c r="M9" s="44">
        <v>200</v>
      </c>
      <c r="N9" s="45">
        <v>0</v>
      </c>
      <c r="O9" s="43">
        <f t="shared" si="3"/>
        <v>200</v>
      </c>
      <c r="P9" s="44">
        <v>200</v>
      </c>
      <c r="Q9" s="45">
        <v>0</v>
      </c>
      <c r="R9" s="43">
        <f t="shared" si="4"/>
        <v>200</v>
      </c>
      <c r="S9" s="44">
        <v>200</v>
      </c>
      <c r="T9" s="45">
        <v>0</v>
      </c>
      <c r="U9" s="43">
        <f t="shared" si="5"/>
        <v>200</v>
      </c>
      <c r="V9" s="44">
        <v>200</v>
      </c>
      <c r="W9" s="45">
        <v>0</v>
      </c>
      <c r="X9" s="43">
        <f t="shared" si="6"/>
        <v>200</v>
      </c>
      <c r="Y9" s="44">
        <v>200</v>
      </c>
      <c r="Z9" s="45">
        <v>0</v>
      </c>
      <c r="AA9" s="43">
        <f t="shared" si="7"/>
        <v>200</v>
      </c>
      <c r="AB9" s="44">
        <v>200</v>
      </c>
      <c r="AC9" s="45">
        <v>0</v>
      </c>
      <c r="AD9" s="43">
        <f t="shared" si="8"/>
        <v>200</v>
      </c>
      <c r="AE9" s="44">
        <v>200</v>
      </c>
      <c r="AF9" s="45">
        <v>0</v>
      </c>
      <c r="AG9" s="43">
        <f t="shared" si="9"/>
        <v>200</v>
      </c>
      <c r="AH9" s="44">
        <v>200</v>
      </c>
      <c r="AI9" s="45">
        <v>0</v>
      </c>
      <c r="AJ9" s="43">
        <f t="shared" si="10"/>
        <v>200</v>
      </c>
      <c r="AK9" s="44">
        <v>200</v>
      </c>
      <c r="AL9" s="45">
        <v>0</v>
      </c>
    </row>
    <row r="10" spans="1:38" ht="11.25">
      <c r="A10" s="94"/>
      <c r="B10" s="37">
        <f t="shared" si="11"/>
        <v>7</v>
      </c>
      <c r="C10" s="43">
        <f>'He Gas Cylinders'!C9</f>
        <v>200</v>
      </c>
      <c r="D10" s="44">
        <v>200</v>
      </c>
      <c r="E10" s="45">
        <v>0</v>
      </c>
      <c r="F10" s="43">
        <f t="shared" si="0"/>
        <v>200</v>
      </c>
      <c r="G10" s="44">
        <v>200</v>
      </c>
      <c r="H10" s="45">
        <v>0</v>
      </c>
      <c r="I10" s="43">
        <f t="shared" si="1"/>
        <v>200</v>
      </c>
      <c r="J10" s="44">
        <v>200</v>
      </c>
      <c r="K10" s="45">
        <v>0</v>
      </c>
      <c r="L10" s="43">
        <f t="shared" si="2"/>
        <v>200</v>
      </c>
      <c r="M10" s="44">
        <v>200</v>
      </c>
      <c r="N10" s="45">
        <v>0</v>
      </c>
      <c r="O10" s="43">
        <f t="shared" si="3"/>
        <v>200</v>
      </c>
      <c r="P10" s="44">
        <v>200</v>
      </c>
      <c r="Q10" s="45">
        <v>0</v>
      </c>
      <c r="R10" s="43">
        <f t="shared" si="4"/>
        <v>200</v>
      </c>
      <c r="S10" s="44">
        <v>200</v>
      </c>
      <c r="T10" s="45">
        <v>0</v>
      </c>
      <c r="U10" s="43">
        <f t="shared" si="5"/>
        <v>200</v>
      </c>
      <c r="V10" s="44">
        <v>200</v>
      </c>
      <c r="W10" s="45">
        <v>0</v>
      </c>
      <c r="X10" s="43">
        <f t="shared" si="6"/>
        <v>200</v>
      </c>
      <c r="Y10" s="44">
        <v>200</v>
      </c>
      <c r="Z10" s="45">
        <v>0</v>
      </c>
      <c r="AA10" s="43">
        <f t="shared" si="7"/>
        <v>200</v>
      </c>
      <c r="AB10" s="44">
        <v>200</v>
      </c>
      <c r="AC10" s="45">
        <v>0</v>
      </c>
      <c r="AD10" s="43">
        <f t="shared" si="8"/>
        <v>200</v>
      </c>
      <c r="AE10" s="44">
        <v>200</v>
      </c>
      <c r="AF10" s="45">
        <v>0</v>
      </c>
      <c r="AG10" s="43">
        <f t="shared" si="9"/>
        <v>200</v>
      </c>
      <c r="AH10" s="44">
        <v>200</v>
      </c>
      <c r="AI10" s="45">
        <v>0</v>
      </c>
      <c r="AJ10" s="43">
        <f t="shared" si="10"/>
        <v>200</v>
      </c>
      <c r="AK10" s="44">
        <v>200</v>
      </c>
      <c r="AL10" s="45">
        <v>0</v>
      </c>
    </row>
    <row r="11" spans="1:38" ht="11.25">
      <c r="A11" s="94"/>
      <c r="B11" s="37">
        <f t="shared" si="11"/>
        <v>8</v>
      </c>
      <c r="C11" s="43">
        <f>'He Gas Cylinders'!C10</f>
        <v>200</v>
      </c>
      <c r="D11" s="44">
        <v>200</v>
      </c>
      <c r="E11" s="45">
        <v>0</v>
      </c>
      <c r="F11" s="43">
        <f t="shared" si="0"/>
        <v>200</v>
      </c>
      <c r="G11" s="44">
        <v>200</v>
      </c>
      <c r="H11" s="45">
        <v>0</v>
      </c>
      <c r="I11" s="43">
        <f t="shared" si="1"/>
        <v>200</v>
      </c>
      <c r="J11" s="44">
        <v>200</v>
      </c>
      <c r="K11" s="45">
        <v>0</v>
      </c>
      <c r="L11" s="43">
        <f t="shared" si="2"/>
        <v>200</v>
      </c>
      <c r="M11" s="44">
        <v>200</v>
      </c>
      <c r="N11" s="45">
        <v>0</v>
      </c>
      <c r="O11" s="43">
        <f t="shared" si="3"/>
        <v>200</v>
      </c>
      <c r="P11" s="44">
        <v>200</v>
      </c>
      <c r="Q11" s="45">
        <v>0</v>
      </c>
      <c r="R11" s="43">
        <f t="shared" si="4"/>
        <v>200</v>
      </c>
      <c r="S11" s="44">
        <v>200</v>
      </c>
      <c r="T11" s="45">
        <v>0</v>
      </c>
      <c r="U11" s="43">
        <f t="shared" si="5"/>
        <v>200</v>
      </c>
      <c r="V11" s="44">
        <v>200</v>
      </c>
      <c r="W11" s="45">
        <v>0</v>
      </c>
      <c r="X11" s="43">
        <f t="shared" si="6"/>
        <v>200</v>
      </c>
      <c r="Y11" s="44">
        <v>200</v>
      </c>
      <c r="Z11" s="45">
        <v>0</v>
      </c>
      <c r="AA11" s="43">
        <f t="shared" si="7"/>
        <v>200</v>
      </c>
      <c r="AB11" s="44">
        <v>200</v>
      </c>
      <c r="AC11" s="45">
        <v>0</v>
      </c>
      <c r="AD11" s="43">
        <f t="shared" si="8"/>
        <v>200</v>
      </c>
      <c r="AE11" s="44">
        <v>200</v>
      </c>
      <c r="AF11" s="45">
        <v>0</v>
      </c>
      <c r="AG11" s="43">
        <f t="shared" si="9"/>
        <v>200</v>
      </c>
      <c r="AH11" s="44">
        <v>200</v>
      </c>
      <c r="AI11" s="45">
        <v>0</v>
      </c>
      <c r="AJ11" s="43">
        <f t="shared" si="10"/>
        <v>200</v>
      </c>
      <c r="AK11" s="44">
        <v>200</v>
      </c>
      <c r="AL11" s="45">
        <v>0</v>
      </c>
    </row>
    <row r="12" spans="1:38" ht="11.25">
      <c r="A12" s="94"/>
      <c r="B12" s="37">
        <f t="shared" si="11"/>
        <v>9</v>
      </c>
      <c r="C12" s="43">
        <f>'He Gas Cylinders'!C11</f>
        <v>200</v>
      </c>
      <c r="D12" s="44">
        <v>200</v>
      </c>
      <c r="E12" s="45">
        <v>0</v>
      </c>
      <c r="F12" s="43">
        <f t="shared" si="0"/>
        <v>200</v>
      </c>
      <c r="G12" s="44">
        <v>200</v>
      </c>
      <c r="H12" s="45">
        <v>0</v>
      </c>
      <c r="I12" s="43">
        <f t="shared" si="1"/>
        <v>200</v>
      </c>
      <c r="J12" s="44">
        <v>200</v>
      </c>
      <c r="K12" s="45">
        <v>0</v>
      </c>
      <c r="L12" s="43">
        <f t="shared" si="2"/>
        <v>200</v>
      </c>
      <c r="M12" s="44">
        <v>200</v>
      </c>
      <c r="N12" s="45">
        <v>0</v>
      </c>
      <c r="O12" s="43">
        <f t="shared" si="3"/>
        <v>200</v>
      </c>
      <c r="P12" s="44">
        <v>200</v>
      </c>
      <c r="Q12" s="45">
        <v>0</v>
      </c>
      <c r="R12" s="43">
        <f t="shared" si="4"/>
        <v>200</v>
      </c>
      <c r="S12" s="44">
        <v>200</v>
      </c>
      <c r="T12" s="45">
        <v>0</v>
      </c>
      <c r="U12" s="43">
        <f t="shared" si="5"/>
        <v>200</v>
      </c>
      <c r="V12" s="44">
        <v>200</v>
      </c>
      <c r="W12" s="45">
        <v>0</v>
      </c>
      <c r="X12" s="43">
        <f t="shared" si="6"/>
        <v>200</v>
      </c>
      <c r="Y12" s="44">
        <v>200</v>
      </c>
      <c r="Z12" s="45">
        <v>0</v>
      </c>
      <c r="AA12" s="43">
        <f t="shared" si="7"/>
        <v>200</v>
      </c>
      <c r="AB12" s="44">
        <v>200</v>
      </c>
      <c r="AC12" s="45">
        <v>0</v>
      </c>
      <c r="AD12" s="43">
        <f t="shared" si="8"/>
        <v>200</v>
      </c>
      <c r="AE12" s="44">
        <v>200</v>
      </c>
      <c r="AF12" s="45">
        <v>0</v>
      </c>
      <c r="AG12" s="43">
        <f t="shared" si="9"/>
        <v>200</v>
      </c>
      <c r="AH12" s="44">
        <v>200</v>
      </c>
      <c r="AI12" s="45">
        <v>0</v>
      </c>
      <c r="AJ12" s="43">
        <f t="shared" si="10"/>
        <v>200</v>
      </c>
      <c r="AK12" s="44">
        <v>200</v>
      </c>
      <c r="AL12" s="45">
        <v>0</v>
      </c>
    </row>
    <row r="13" spans="1:38" ht="11.25">
      <c r="A13" s="94"/>
      <c r="B13" s="37">
        <f t="shared" si="11"/>
        <v>10</v>
      </c>
      <c r="C13" s="43">
        <f>'He Gas Cylinders'!C12</f>
        <v>200</v>
      </c>
      <c r="D13" s="44">
        <v>200</v>
      </c>
      <c r="E13" s="45">
        <v>0</v>
      </c>
      <c r="F13" s="43">
        <f t="shared" si="0"/>
        <v>200</v>
      </c>
      <c r="G13" s="44">
        <v>200</v>
      </c>
      <c r="H13" s="45">
        <v>0</v>
      </c>
      <c r="I13" s="43">
        <f t="shared" si="1"/>
        <v>200</v>
      </c>
      <c r="J13" s="44">
        <v>200</v>
      </c>
      <c r="K13" s="45">
        <v>0</v>
      </c>
      <c r="L13" s="43">
        <f t="shared" si="2"/>
        <v>200</v>
      </c>
      <c r="M13" s="44">
        <v>200</v>
      </c>
      <c r="N13" s="45">
        <v>0</v>
      </c>
      <c r="O13" s="43">
        <f t="shared" si="3"/>
        <v>200</v>
      </c>
      <c r="P13" s="44">
        <v>200</v>
      </c>
      <c r="Q13" s="45">
        <v>0</v>
      </c>
      <c r="R13" s="43">
        <f t="shared" si="4"/>
        <v>200</v>
      </c>
      <c r="S13" s="44">
        <v>200</v>
      </c>
      <c r="T13" s="45">
        <v>0</v>
      </c>
      <c r="U13" s="43">
        <f t="shared" si="5"/>
        <v>200</v>
      </c>
      <c r="V13" s="44">
        <v>200</v>
      </c>
      <c r="W13" s="45">
        <v>0</v>
      </c>
      <c r="X13" s="43">
        <f t="shared" si="6"/>
        <v>200</v>
      </c>
      <c r="Y13" s="44">
        <v>200</v>
      </c>
      <c r="Z13" s="45">
        <v>0</v>
      </c>
      <c r="AA13" s="43">
        <f t="shared" si="7"/>
        <v>200</v>
      </c>
      <c r="AB13" s="44">
        <v>200</v>
      </c>
      <c r="AC13" s="45">
        <v>0</v>
      </c>
      <c r="AD13" s="43">
        <f t="shared" si="8"/>
        <v>200</v>
      </c>
      <c r="AE13" s="44">
        <v>200</v>
      </c>
      <c r="AF13" s="45">
        <v>0</v>
      </c>
      <c r="AG13" s="43">
        <f t="shared" si="9"/>
        <v>200</v>
      </c>
      <c r="AH13" s="44">
        <v>200</v>
      </c>
      <c r="AI13" s="45">
        <v>0</v>
      </c>
      <c r="AJ13" s="43">
        <f t="shared" si="10"/>
        <v>200</v>
      </c>
      <c r="AK13" s="44">
        <v>200</v>
      </c>
      <c r="AL13" s="45">
        <v>0</v>
      </c>
    </row>
    <row r="14" spans="1:38" ht="11.25">
      <c r="A14" s="94"/>
      <c r="B14" s="37">
        <f t="shared" si="11"/>
        <v>11</v>
      </c>
      <c r="C14" s="43">
        <f>'He Gas Cylinders'!C13</f>
        <v>200</v>
      </c>
      <c r="D14" s="44">
        <v>200</v>
      </c>
      <c r="E14" s="45">
        <v>0</v>
      </c>
      <c r="F14" s="43">
        <f t="shared" si="0"/>
        <v>200</v>
      </c>
      <c r="G14" s="44">
        <v>200</v>
      </c>
      <c r="H14" s="45">
        <v>0</v>
      </c>
      <c r="I14" s="43">
        <f t="shared" si="1"/>
        <v>200</v>
      </c>
      <c r="J14" s="44">
        <v>200</v>
      </c>
      <c r="K14" s="45">
        <v>0</v>
      </c>
      <c r="L14" s="43">
        <f t="shared" si="2"/>
        <v>200</v>
      </c>
      <c r="M14" s="44">
        <v>200</v>
      </c>
      <c r="N14" s="45">
        <v>0</v>
      </c>
      <c r="O14" s="43">
        <f t="shared" si="3"/>
        <v>200</v>
      </c>
      <c r="P14" s="44">
        <v>200</v>
      </c>
      <c r="Q14" s="45">
        <v>0</v>
      </c>
      <c r="R14" s="43">
        <f t="shared" si="4"/>
        <v>200</v>
      </c>
      <c r="S14" s="44">
        <v>200</v>
      </c>
      <c r="T14" s="45">
        <v>0</v>
      </c>
      <c r="U14" s="43">
        <f t="shared" si="5"/>
        <v>200</v>
      </c>
      <c r="V14" s="44">
        <v>200</v>
      </c>
      <c r="W14" s="45">
        <v>0</v>
      </c>
      <c r="X14" s="43">
        <f t="shared" si="6"/>
        <v>200</v>
      </c>
      <c r="Y14" s="44">
        <v>200</v>
      </c>
      <c r="Z14" s="45">
        <v>0</v>
      </c>
      <c r="AA14" s="43">
        <f t="shared" si="7"/>
        <v>200</v>
      </c>
      <c r="AB14" s="44">
        <v>200</v>
      </c>
      <c r="AC14" s="45">
        <v>0</v>
      </c>
      <c r="AD14" s="43">
        <f t="shared" si="8"/>
        <v>200</v>
      </c>
      <c r="AE14" s="44">
        <v>200</v>
      </c>
      <c r="AF14" s="45">
        <v>0</v>
      </c>
      <c r="AG14" s="43">
        <f t="shared" si="9"/>
        <v>200</v>
      </c>
      <c r="AH14" s="44">
        <v>200</v>
      </c>
      <c r="AI14" s="45">
        <v>0</v>
      </c>
      <c r="AJ14" s="43">
        <f t="shared" si="10"/>
        <v>200</v>
      </c>
      <c r="AK14" s="44">
        <v>200</v>
      </c>
      <c r="AL14" s="45">
        <v>0</v>
      </c>
    </row>
    <row r="15" spans="1:38" ht="11.25">
      <c r="A15" s="94"/>
      <c r="B15" s="37">
        <f t="shared" si="11"/>
        <v>12</v>
      </c>
      <c r="C15" s="43">
        <f>'He Gas Cylinders'!C14</f>
        <v>200</v>
      </c>
      <c r="D15" s="44">
        <v>200</v>
      </c>
      <c r="E15" s="45">
        <v>0</v>
      </c>
      <c r="F15" s="43">
        <f t="shared" si="0"/>
        <v>200</v>
      </c>
      <c r="G15" s="44">
        <v>200</v>
      </c>
      <c r="H15" s="45">
        <v>0</v>
      </c>
      <c r="I15" s="43">
        <f t="shared" si="1"/>
        <v>200</v>
      </c>
      <c r="J15" s="44">
        <v>200</v>
      </c>
      <c r="K15" s="45">
        <v>0</v>
      </c>
      <c r="L15" s="43">
        <f t="shared" si="2"/>
        <v>200</v>
      </c>
      <c r="M15" s="44">
        <v>200</v>
      </c>
      <c r="N15" s="45">
        <v>0</v>
      </c>
      <c r="O15" s="43">
        <f t="shared" si="3"/>
        <v>200</v>
      </c>
      <c r="P15" s="44">
        <v>200</v>
      </c>
      <c r="Q15" s="45">
        <v>0</v>
      </c>
      <c r="R15" s="43">
        <f t="shared" si="4"/>
        <v>200</v>
      </c>
      <c r="S15" s="44">
        <v>200</v>
      </c>
      <c r="T15" s="45">
        <v>0</v>
      </c>
      <c r="U15" s="43">
        <f t="shared" si="5"/>
        <v>200</v>
      </c>
      <c r="V15" s="44">
        <v>200</v>
      </c>
      <c r="W15" s="45">
        <v>0</v>
      </c>
      <c r="X15" s="43">
        <f t="shared" si="6"/>
        <v>200</v>
      </c>
      <c r="Y15" s="44">
        <v>200</v>
      </c>
      <c r="Z15" s="45">
        <v>0</v>
      </c>
      <c r="AA15" s="43">
        <f t="shared" si="7"/>
        <v>200</v>
      </c>
      <c r="AB15" s="44">
        <v>200</v>
      </c>
      <c r="AC15" s="45">
        <v>0</v>
      </c>
      <c r="AD15" s="43">
        <f t="shared" si="8"/>
        <v>200</v>
      </c>
      <c r="AE15" s="44">
        <v>200</v>
      </c>
      <c r="AF15" s="45">
        <v>0</v>
      </c>
      <c r="AG15" s="43">
        <f t="shared" si="9"/>
        <v>200</v>
      </c>
      <c r="AH15" s="44">
        <v>200</v>
      </c>
      <c r="AI15" s="45">
        <v>0</v>
      </c>
      <c r="AJ15" s="43">
        <f t="shared" si="10"/>
        <v>200</v>
      </c>
      <c r="AK15" s="44">
        <v>200</v>
      </c>
      <c r="AL15" s="45">
        <v>0</v>
      </c>
    </row>
    <row r="16" spans="1:38" ht="11.25">
      <c r="A16" s="94"/>
      <c r="B16" s="37">
        <f t="shared" si="11"/>
        <v>13</v>
      </c>
      <c r="C16" s="43">
        <f>'He Gas Cylinders'!C15</f>
        <v>200</v>
      </c>
      <c r="D16" s="44">
        <v>200</v>
      </c>
      <c r="E16" s="45">
        <v>0</v>
      </c>
      <c r="F16" s="43">
        <f t="shared" si="0"/>
        <v>200</v>
      </c>
      <c r="G16" s="44">
        <v>200</v>
      </c>
      <c r="H16" s="45">
        <v>0</v>
      </c>
      <c r="I16" s="43">
        <f t="shared" si="1"/>
        <v>200</v>
      </c>
      <c r="J16" s="44">
        <v>200</v>
      </c>
      <c r="K16" s="45">
        <v>0</v>
      </c>
      <c r="L16" s="43">
        <f t="shared" si="2"/>
        <v>200</v>
      </c>
      <c r="M16" s="44">
        <v>200</v>
      </c>
      <c r="N16" s="45">
        <v>0</v>
      </c>
      <c r="O16" s="43">
        <f t="shared" si="3"/>
        <v>200</v>
      </c>
      <c r="P16" s="44">
        <v>200</v>
      </c>
      <c r="Q16" s="45">
        <v>0</v>
      </c>
      <c r="R16" s="43">
        <f t="shared" si="4"/>
        <v>200</v>
      </c>
      <c r="S16" s="44">
        <v>200</v>
      </c>
      <c r="T16" s="45">
        <v>0</v>
      </c>
      <c r="U16" s="43">
        <f t="shared" si="5"/>
        <v>200</v>
      </c>
      <c r="V16" s="44">
        <v>200</v>
      </c>
      <c r="W16" s="45">
        <v>0</v>
      </c>
      <c r="X16" s="43">
        <f t="shared" si="6"/>
        <v>200</v>
      </c>
      <c r="Y16" s="44">
        <v>200</v>
      </c>
      <c r="Z16" s="45">
        <v>0</v>
      </c>
      <c r="AA16" s="43">
        <f t="shared" si="7"/>
        <v>200</v>
      </c>
      <c r="AB16" s="44">
        <v>200</v>
      </c>
      <c r="AC16" s="45">
        <v>0</v>
      </c>
      <c r="AD16" s="43">
        <f t="shared" si="8"/>
        <v>200</v>
      </c>
      <c r="AE16" s="44">
        <v>200</v>
      </c>
      <c r="AF16" s="45">
        <v>0</v>
      </c>
      <c r="AG16" s="43">
        <f t="shared" si="9"/>
        <v>200</v>
      </c>
      <c r="AH16" s="44">
        <v>200</v>
      </c>
      <c r="AI16" s="45">
        <v>0</v>
      </c>
      <c r="AJ16" s="43">
        <f t="shared" si="10"/>
        <v>200</v>
      </c>
      <c r="AK16" s="44">
        <v>200</v>
      </c>
      <c r="AL16" s="45">
        <v>0</v>
      </c>
    </row>
    <row r="17" spans="1:38" ht="11.25">
      <c r="A17" s="94"/>
      <c r="B17" s="37">
        <f t="shared" si="11"/>
        <v>14</v>
      </c>
      <c r="C17" s="43">
        <f>'He Gas Cylinders'!C16</f>
        <v>200</v>
      </c>
      <c r="D17" s="44">
        <v>200</v>
      </c>
      <c r="E17" s="45">
        <v>0</v>
      </c>
      <c r="F17" s="43">
        <f t="shared" si="0"/>
        <v>200</v>
      </c>
      <c r="G17" s="44">
        <v>200</v>
      </c>
      <c r="H17" s="45">
        <v>0</v>
      </c>
      <c r="I17" s="43">
        <f t="shared" si="1"/>
        <v>200</v>
      </c>
      <c r="J17" s="44">
        <v>200</v>
      </c>
      <c r="K17" s="45">
        <v>0</v>
      </c>
      <c r="L17" s="43">
        <f t="shared" si="2"/>
        <v>200</v>
      </c>
      <c r="M17" s="44">
        <v>200</v>
      </c>
      <c r="N17" s="45">
        <v>0</v>
      </c>
      <c r="O17" s="43">
        <f t="shared" si="3"/>
        <v>200</v>
      </c>
      <c r="P17" s="44">
        <v>200</v>
      </c>
      <c r="Q17" s="45">
        <v>0</v>
      </c>
      <c r="R17" s="43">
        <f t="shared" si="4"/>
        <v>200</v>
      </c>
      <c r="S17" s="44">
        <v>200</v>
      </c>
      <c r="T17" s="45">
        <v>0</v>
      </c>
      <c r="U17" s="43">
        <f t="shared" si="5"/>
        <v>200</v>
      </c>
      <c r="V17" s="44">
        <v>200</v>
      </c>
      <c r="W17" s="45">
        <v>0</v>
      </c>
      <c r="X17" s="43">
        <f t="shared" si="6"/>
        <v>200</v>
      </c>
      <c r="Y17" s="44">
        <v>200</v>
      </c>
      <c r="Z17" s="45">
        <v>0</v>
      </c>
      <c r="AA17" s="43">
        <f t="shared" si="7"/>
        <v>200</v>
      </c>
      <c r="AB17" s="44">
        <v>200</v>
      </c>
      <c r="AC17" s="45">
        <v>0</v>
      </c>
      <c r="AD17" s="43">
        <f t="shared" si="8"/>
        <v>200</v>
      </c>
      <c r="AE17" s="44">
        <v>200</v>
      </c>
      <c r="AF17" s="45">
        <v>0</v>
      </c>
      <c r="AG17" s="43">
        <f t="shared" si="9"/>
        <v>200</v>
      </c>
      <c r="AH17" s="44">
        <v>200</v>
      </c>
      <c r="AI17" s="45">
        <v>0</v>
      </c>
      <c r="AJ17" s="43">
        <f t="shared" si="10"/>
        <v>200</v>
      </c>
      <c r="AK17" s="44">
        <v>200</v>
      </c>
      <c r="AL17" s="45">
        <v>0</v>
      </c>
    </row>
    <row r="18" spans="1:38" ht="11.25">
      <c r="A18" s="94"/>
      <c r="B18" s="37">
        <v>15</v>
      </c>
      <c r="C18" s="43">
        <f>'He Gas Cylinders'!C17</f>
        <v>200</v>
      </c>
      <c r="D18" s="44">
        <v>200</v>
      </c>
      <c r="E18" s="45">
        <v>0</v>
      </c>
      <c r="F18" s="43">
        <f aca="true" t="shared" si="12" ref="F18:F23">D18</f>
        <v>200</v>
      </c>
      <c r="G18" s="44">
        <v>200</v>
      </c>
      <c r="H18" s="45">
        <v>0</v>
      </c>
      <c r="I18" s="43">
        <f t="shared" si="1"/>
        <v>200</v>
      </c>
      <c r="J18" s="44">
        <v>200</v>
      </c>
      <c r="K18" s="45">
        <v>0</v>
      </c>
      <c r="L18" s="43">
        <f t="shared" si="2"/>
        <v>200</v>
      </c>
      <c r="M18" s="44">
        <v>200</v>
      </c>
      <c r="N18" s="45">
        <v>0</v>
      </c>
      <c r="O18" s="43">
        <f t="shared" si="3"/>
        <v>200</v>
      </c>
      <c r="P18" s="44">
        <v>200</v>
      </c>
      <c r="Q18" s="45">
        <v>0</v>
      </c>
      <c r="R18" s="43">
        <f t="shared" si="4"/>
        <v>200</v>
      </c>
      <c r="S18" s="44">
        <v>200</v>
      </c>
      <c r="T18" s="45">
        <v>0</v>
      </c>
      <c r="U18" s="43">
        <f t="shared" si="5"/>
        <v>200</v>
      </c>
      <c r="V18" s="44">
        <v>200</v>
      </c>
      <c r="W18" s="45">
        <v>0</v>
      </c>
      <c r="X18" s="43">
        <f t="shared" si="6"/>
        <v>200</v>
      </c>
      <c r="Y18" s="44">
        <v>200</v>
      </c>
      <c r="Z18" s="45">
        <v>0</v>
      </c>
      <c r="AA18" s="43">
        <f t="shared" si="7"/>
        <v>200</v>
      </c>
      <c r="AB18" s="44">
        <v>200</v>
      </c>
      <c r="AC18" s="45">
        <v>0</v>
      </c>
      <c r="AD18" s="43">
        <f t="shared" si="8"/>
        <v>200</v>
      </c>
      <c r="AE18" s="44">
        <v>200</v>
      </c>
      <c r="AF18" s="45">
        <v>0</v>
      </c>
      <c r="AG18" s="43">
        <f t="shared" si="9"/>
        <v>200</v>
      </c>
      <c r="AH18" s="44">
        <v>200</v>
      </c>
      <c r="AI18" s="45">
        <v>0</v>
      </c>
      <c r="AJ18" s="43">
        <f t="shared" si="10"/>
        <v>200</v>
      </c>
      <c r="AK18" s="44">
        <v>200</v>
      </c>
      <c r="AL18" s="45">
        <v>0</v>
      </c>
    </row>
    <row r="19" spans="1:38" ht="11.25">
      <c r="A19" s="94"/>
      <c r="B19" s="37">
        <v>16</v>
      </c>
      <c r="C19" s="43">
        <f>'He Gas Cylinders'!C18</f>
        <v>200</v>
      </c>
      <c r="D19" s="44">
        <v>200</v>
      </c>
      <c r="E19" s="45">
        <v>0</v>
      </c>
      <c r="F19" s="43">
        <f t="shared" si="12"/>
        <v>200</v>
      </c>
      <c r="G19" s="44">
        <v>200</v>
      </c>
      <c r="H19" s="45">
        <v>0</v>
      </c>
      <c r="I19" s="43">
        <f t="shared" si="1"/>
        <v>200</v>
      </c>
      <c r="J19" s="44">
        <v>200</v>
      </c>
      <c r="K19" s="45">
        <v>0</v>
      </c>
      <c r="L19" s="43">
        <f t="shared" si="2"/>
        <v>200</v>
      </c>
      <c r="M19" s="44">
        <v>200</v>
      </c>
      <c r="N19" s="45">
        <v>0</v>
      </c>
      <c r="O19" s="43">
        <f t="shared" si="3"/>
        <v>200</v>
      </c>
      <c r="P19" s="44">
        <v>200</v>
      </c>
      <c r="Q19" s="45">
        <v>0</v>
      </c>
      <c r="R19" s="43">
        <f t="shared" si="4"/>
        <v>200</v>
      </c>
      <c r="S19" s="44">
        <v>200</v>
      </c>
      <c r="T19" s="45">
        <v>0</v>
      </c>
      <c r="U19" s="43">
        <f t="shared" si="5"/>
        <v>200</v>
      </c>
      <c r="V19" s="44">
        <v>200</v>
      </c>
      <c r="W19" s="45">
        <v>0</v>
      </c>
      <c r="X19" s="43">
        <f t="shared" si="6"/>
        <v>200</v>
      </c>
      <c r="Y19" s="44">
        <v>200</v>
      </c>
      <c r="Z19" s="45">
        <v>0</v>
      </c>
      <c r="AA19" s="43">
        <f t="shared" si="7"/>
        <v>200</v>
      </c>
      <c r="AB19" s="44">
        <v>200</v>
      </c>
      <c r="AC19" s="45">
        <v>0</v>
      </c>
      <c r="AD19" s="43">
        <f t="shared" si="8"/>
        <v>200</v>
      </c>
      <c r="AE19" s="44">
        <v>200</v>
      </c>
      <c r="AF19" s="45">
        <v>0</v>
      </c>
      <c r="AG19" s="43">
        <f t="shared" si="9"/>
        <v>200</v>
      </c>
      <c r="AH19" s="44">
        <v>200</v>
      </c>
      <c r="AI19" s="45">
        <v>0</v>
      </c>
      <c r="AJ19" s="43">
        <f t="shared" si="10"/>
        <v>200</v>
      </c>
      <c r="AK19" s="44">
        <v>200</v>
      </c>
      <c r="AL19" s="45">
        <v>0</v>
      </c>
    </row>
    <row r="20" spans="1:38" ht="11.25">
      <c r="A20" s="94"/>
      <c r="B20" s="37">
        <v>17</v>
      </c>
      <c r="C20" s="43">
        <f>'He Gas Cylinders'!C19</f>
        <v>200</v>
      </c>
      <c r="D20" s="44">
        <v>200</v>
      </c>
      <c r="E20" s="45">
        <v>0</v>
      </c>
      <c r="F20" s="43">
        <f t="shared" si="12"/>
        <v>200</v>
      </c>
      <c r="G20" s="44">
        <v>200</v>
      </c>
      <c r="H20" s="45">
        <v>0</v>
      </c>
      <c r="I20" s="43">
        <f t="shared" si="1"/>
        <v>200</v>
      </c>
      <c r="J20" s="44">
        <v>200</v>
      </c>
      <c r="K20" s="45">
        <v>0</v>
      </c>
      <c r="L20" s="43">
        <f t="shared" si="2"/>
        <v>200</v>
      </c>
      <c r="M20" s="44">
        <v>200</v>
      </c>
      <c r="N20" s="45">
        <v>0</v>
      </c>
      <c r="O20" s="43">
        <f t="shared" si="3"/>
        <v>200</v>
      </c>
      <c r="P20" s="44">
        <v>200</v>
      </c>
      <c r="Q20" s="45">
        <v>0</v>
      </c>
      <c r="R20" s="43">
        <f t="shared" si="4"/>
        <v>200</v>
      </c>
      <c r="S20" s="44">
        <v>200</v>
      </c>
      <c r="T20" s="45">
        <v>0</v>
      </c>
      <c r="U20" s="43">
        <f t="shared" si="5"/>
        <v>200</v>
      </c>
      <c r="V20" s="44">
        <v>200</v>
      </c>
      <c r="W20" s="45">
        <v>0</v>
      </c>
      <c r="X20" s="43">
        <f t="shared" si="6"/>
        <v>200</v>
      </c>
      <c r="Y20" s="44">
        <v>200</v>
      </c>
      <c r="Z20" s="45">
        <v>0</v>
      </c>
      <c r="AA20" s="43">
        <f t="shared" si="7"/>
        <v>200</v>
      </c>
      <c r="AB20" s="44">
        <v>200</v>
      </c>
      <c r="AC20" s="45">
        <v>0</v>
      </c>
      <c r="AD20" s="43">
        <f t="shared" si="8"/>
        <v>200</v>
      </c>
      <c r="AE20" s="44">
        <v>200</v>
      </c>
      <c r="AF20" s="45">
        <v>0</v>
      </c>
      <c r="AG20" s="43">
        <f t="shared" si="9"/>
        <v>200</v>
      </c>
      <c r="AH20" s="44">
        <v>200</v>
      </c>
      <c r="AI20" s="45">
        <v>0</v>
      </c>
      <c r="AJ20" s="43">
        <f t="shared" si="10"/>
        <v>200</v>
      </c>
      <c r="AK20" s="44">
        <v>200</v>
      </c>
      <c r="AL20" s="45">
        <v>0</v>
      </c>
    </row>
    <row r="21" spans="1:38" ht="11.25">
      <c r="A21" s="94"/>
      <c r="B21" s="37">
        <v>18</v>
      </c>
      <c r="C21" s="43">
        <f>'He Gas Cylinders'!C20</f>
        <v>200</v>
      </c>
      <c r="D21" s="44">
        <v>200</v>
      </c>
      <c r="E21" s="45">
        <v>0</v>
      </c>
      <c r="F21" s="43">
        <f t="shared" si="12"/>
        <v>200</v>
      </c>
      <c r="G21" s="44">
        <v>200</v>
      </c>
      <c r="H21" s="45">
        <v>0</v>
      </c>
      <c r="I21" s="43">
        <f t="shared" si="1"/>
        <v>200</v>
      </c>
      <c r="J21" s="44">
        <v>200</v>
      </c>
      <c r="K21" s="45">
        <v>0</v>
      </c>
      <c r="L21" s="43">
        <f t="shared" si="2"/>
        <v>200</v>
      </c>
      <c r="M21" s="44">
        <v>200</v>
      </c>
      <c r="N21" s="45">
        <v>0</v>
      </c>
      <c r="O21" s="43">
        <f t="shared" si="3"/>
        <v>200</v>
      </c>
      <c r="P21" s="44">
        <v>200</v>
      </c>
      <c r="Q21" s="45">
        <v>0</v>
      </c>
      <c r="R21" s="43">
        <f t="shared" si="4"/>
        <v>200</v>
      </c>
      <c r="S21" s="44">
        <v>200</v>
      </c>
      <c r="T21" s="45">
        <v>0</v>
      </c>
      <c r="U21" s="43">
        <f t="shared" si="5"/>
        <v>200</v>
      </c>
      <c r="V21" s="44">
        <v>200</v>
      </c>
      <c r="W21" s="45">
        <v>0</v>
      </c>
      <c r="X21" s="43">
        <f t="shared" si="6"/>
        <v>200</v>
      </c>
      <c r="Y21" s="44">
        <v>200</v>
      </c>
      <c r="Z21" s="45">
        <v>0</v>
      </c>
      <c r="AA21" s="43">
        <f t="shared" si="7"/>
        <v>200</v>
      </c>
      <c r="AB21" s="44">
        <v>200</v>
      </c>
      <c r="AC21" s="45">
        <v>0</v>
      </c>
      <c r="AD21" s="43">
        <f t="shared" si="8"/>
        <v>200</v>
      </c>
      <c r="AE21" s="44">
        <v>200</v>
      </c>
      <c r="AF21" s="45">
        <v>0</v>
      </c>
      <c r="AG21" s="43">
        <f t="shared" si="9"/>
        <v>200</v>
      </c>
      <c r="AH21" s="44">
        <v>200</v>
      </c>
      <c r="AI21" s="45">
        <v>0</v>
      </c>
      <c r="AJ21" s="43">
        <f t="shared" si="10"/>
        <v>200</v>
      </c>
      <c r="AK21" s="44">
        <v>200</v>
      </c>
      <c r="AL21" s="45">
        <v>0</v>
      </c>
    </row>
    <row r="22" spans="1:38" ht="11.25">
      <c r="A22" s="94"/>
      <c r="B22" s="37">
        <v>19</v>
      </c>
      <c r="C22" s="43">
        <f>'He Gas Cylinders'!C21</f>
        <v>200</v>
      </c>
      <c r="D22" s="44">
        <v>200</v>
      </c>
      <c r="E22" s="45">
        <v>0</v>
      </c>
      <c r="F22" s="43">
        <f t="shared" si="12"/>
        <v>200</v>
      </c>
      <c r="G22" s="44">
        <v>200</v>
      </c>
      <c r="H22" s="45">
        <v>0</v>
      </c>
      <c r="I22" s="43">
        <f t="shared" si="1"/>
        <v>200</v>
      </c>
      <c r="J22" s="44">
        <v>200</v>
      </c>
      <c r="K22" s="45">
        <v>0</v>
      </c>
      <c r="L22" s="43">
        <f t="shared" si="2"/>
        <v>200</v>
      </c>
      <c r="M22" s="44">
        <v>200</v>
      </c>
      <c r="N22" s="45">
        <v>0</v>
      </c>
      <c r="O22" s="43">
        <f t="shared" si="3"/>
        <v>200</v>
      </c>
      <c r="P22" s="44">
        <v>200</v>
      </c>
      <c r="Q22" s="45">
        <v>0</v>
      </c>
      <c r="R22" s="43">
        <f t="shared" si="4"/>
        <v>200</v>
      </c>
      <c r="S22" s="44">
        <v>200</v>
      </c>
      <c r="T22" s="45">
        <v>0</v>
      </c>
      <c r="U22" s="43">
        <f t="shared" si="5"/>
        <v>200</v>
      </c>
      <c r="V22" s="44">
        <v>200</v>
      </c>
      <c r="W22" s="45">
        <v>0</v>
      </c>
      <c r="X22" s="43">
        <f t="shared" si="6"/>
        <v>200</v>
      </c>
      <c r="Y22" s="44">
        <v>200</v>
      </c>
      <c r="Z22" s="45">
        <v>0</v>
      </c>
      <c r="AA22" s="43">
        <f t="shared" si="7"/>
        <v>200</v>
      </c>
      <c r="AB22" s="44">
        <v>200</v>
      </c>
      <c r="AC22" s="45">
        <v>0</v>
      </c>
      <c r="AD22" s="43">
        <f t="shared" si="8"/>
        <v>200</v>
      </c>
      <c r="AE22" s="44">
        <v>200</v>
      </c>
      <c r="AF22" s="45">
        <v>0</v>
      </c>
      <c r="AG22" s="43">
        <f t="shared" si="9"/>
        <v>200</v>
      </c>
      <c r="AH22" s="44">
        <v>200</v>
      </c>
      <c r="AI22" s="45">
        <v>0</v>
      </c>
      <c r="AJ22" s="43">
        <f t="shared" si="10"/>
        <v>200</v>
      </c>
      <c r="AK22" s="44">
        <v>200</v>
      </c>
      <c r="AL22" s="45">
        <v>0</v>
      </c>
    </row>
    <row r="23" spans="1:38" ht="11.25">
      <c r="A23" s="94"/>
      <c r="B23" s="40">
        <v>20</v>
      </c>
      <c r="C23" s="43">
        <f>'He Gas Cylinders'!C22</f>
        <v>200</v>
      </c>
      <c r="D23" s="44">
        <v>200</v>
      </c>
      <c r="E23" s="45">
        <v>0</v>
      </c>
      <c r="F23" s="43">
        <f t="shared" si="12"/>
        <v>200</v>
      </c>
      <c r="G23" s="44">
        <v>200</v>
      </c>
      <c r="H23" s="45">
        <v>0</v>
      </c>
      <c r="I23" s="43">
        <f t="shared" si="1"/>
        <v>200</v>
      </c>
      <c r="J23" s="44">
        <v>200</v>
      </c>
      <c r="K23" s="45">
        <v>0</v>
      </c>
      <c r="L23" s="43">
        <f t="shared" si="2"/>
        <v>200</v>
      </c>
      <c r="M23" s="44">
        <v>200</v>
      </c>
      <c r="N23" s="45">
        <v>0</v>
      </c>
      <c r="O23" s="43">
        <f t="shared" si="3"/>
        <v>200</v>
      </c>
      <c r="P23" s="44">
        <v>200</v>
      </c>
      <c r="Q23" s="45">
        <v>0</v>
      </c>
      <c r="R23" s="43">
        <f t="shared" si="4"/>
        <v>200</v>
      </c>
      <c r="S23" s="44">
        <v>200</v>
      </c>
      <c r="T23" s="45">
        <v>0</v>
      </c>
      <c r="U23" s="43">
        <f t="shared" si="5"/>
        <v>200</v>
      </c>
      <c r="V23" s="44">
        <v>200</v>
      </c>
      <c r="W23" s="45">
        <v>0</v>
      </c>
      <c r="X23" s="43">
        <f t="shared" si="6"/>
        <v>200</v>
      </c>
      <c r="Y23" s="44">
        <v>200</v>
      </c>
      <c r="Z23" s="45">
        <v>0</v>
      </c>
      <c r="AA23" s="43">
        <f t="shared" si="7"/>
        <v>200</v>
      </c>
      <c r="AB23" s="44">
        <v>200</v>
      </c>
      <c r="AC23" s="45">
        <v>0</v>
      </c>
      <c r="AD23" s="43">
        <f t="shared" si="8"/>
        <v>200</v>
      </c>
      <c r="AE23" s="44">
        <v>200</v>
      </c>
      <c r="AF23" s="45">
        <v>0</v>
      </c>
      <c r="AG23" s="43">
        <f t="shared" si="9"/>
        <v>200</v>
      </c>
      <c r="AH23" s="44">
        <v>200</v>
      </c>
      <c r="AI23" s="45">
        <v>0</v>
      </c>
      <c r="AJ23" s="43">
        <f t="shared" si="10"/>
        <v>200</v>
      </c>
      <c r="AK23" s="44">
        <v>200</v>
      </c>
      <c r="AL23" s="45">
        <v>0</v>
      </c>
    </row>
    <row r="24" spans="1:38" ht="11.25">
      <c r="A24" s="91" t="s">
        <v>21</v>
      </c>
      <c r="B24" s="92"/>
      <c r="C24" s="86">
        <f>SUM(E4:E23)</f>
        <v>109</v>
      </c>
      <c r="D24" s="86"/>
      <c r="E24" s="86"/>
      <c r="F24" s="86">
        <f>SUM(H4:H23)</f>
        <v>94</v>
      </c>
      <c r="G24" s="86"/>
      <c r="H24" s="86"/>
      <c r="I24" s="86">
        <f>SUM(K4:K23)</f>
        <v>94</v>
      </c>
      <c r="J24" s="86"/>
      <c r="K24" s="86"/>
      <c r="L24" s="86">
        <f>SUM(N4:N23)</f>
        <v>94</v>
      </c>
      <c r="M24" s="86"/>
      <c r="N24" s="86"/>
      <c r="O24" s="86">
        <f>SUM(Q4:Q23)</f>
        <v>94</v>
      </c>
      <c r="P24" s="86"/>
      <c r="Q24" s="86"/>
      <c r="R24" s="86">
        <f>SUM(T4:T23)</f>
        <v>94</v>
      </c>
      <c r="S24" s="86"/>
      <c r="T24" s="86"/>
      <c r="U24" s="86">
        <f>SUM(W4:W23)</f>
        <v>0</v>
      </c>
      <c r="V24" s="86"/>
      <c r="W24" s="86"/>
      <c r="X24" s="86">
        <f>SUM(Z4:Z23)</f>
        <v>0</v>
      </c>
      <c r="Y24" s="86"/>
      <c r="Z24" s="86"/>
      <c r="AA24" s="86">
        <f>SUM(AC4:AC23)</f>
        <v>0</v>
      </c>
      <c r="AB24" s="86"/>
      <c r="AC24" s="86"/>
      <c r="AD24" s="86">
        <f>SUM(AF4:AF23)</f>
        <v>0</v>
      </c>
      <c r="AE24" s="86"/>
      <c r="AF24" s="86"/>
      <c r="AG24" s="86">
        <f>SUM(AI4:AI23)</f>
        <v>0</v>
      </c>
      <c r="AH24" s="86"/>
      <c r="AI24" s="86"/>
      <c r="AJ24" s="86">
        <f>SUM(AL4:AL23)</f>
        <v>0</v>
      </c>
      <c r="AK24" s="86"/>
      <c r="AL24" s="86"/>
    </row>
    <row r="25" ht="11.25">
      <c r="C25" s="48"/>
    </row>
    <row r="27" ht="11.25">
      <c r="E27" s="49"/>
    </row>
    <row r="28" ht="11.25">
      <c r="E28" s="49"/>
    </row>
    <row r="29" ht="11.25">
      <c r="E29" s="49"/>
    </row>
  </sheetData>
  <mergeCells count="28">
    <mergeCell ref="C1:AL1"/>
    <mergeCell ref="C24:E24"/>
    <mergeCell ref="F24:H24"/>
    <mergeCell ref="I24:K24"/>
    <mergeCell ref="L24:N24"/>
    <mergeCell ref="O24:Q24"/>
    <mergeCell ref="R24:T24"/>
    <mergeCell ref="U24:W24"/>
    <mergeCell ref="X24:Z24"/>
    <mergeCell ref="AG24:AI24"/>
    <mergeCell ref="A1:B2"/>
    <mergeCell ref="X2:Z2"/>
    <mergeCell ref="A24:B24"/>
    <mergeCell ref="L2:N2"/>
    <mergeCell ref="O2:Q2"/>
    <mergeCell ref="R2:T2"/>
    <mergeCell ref="U2:W2"/>
    <mergeCell ref="C2:E2"/>
    <mergeCell ref="F2:H2"/>
    <mergeCell ref="A3:A23"/>
    <mergeCell ref="I2:K2"/>
    <mergeCell ref="AA24:AC24"/>
    <mergeCell ref="AD24:AF24"/>
    <mergeCell ref="AJ24:AL24"/>
    <mergeCell ref="AA2:AC2"/>
    <mergeCell ref="AD2:AF2"/>
    <mergeCell ref="AG2:AI2"/>
    <mergeCell ref="AJ2:AL2"/>
  </mergeCells>
  <printOptions/>
  <pageMargins left="0.37" right="0.29" top="1" bottom="1" header="0.5" footer="0.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codeName="Sheet911"/>
  <dimension ref="A1:AL29"/>
  <sheetViews>
    <sheetView workbookViewId="0" topLeftCell="A1">
      <pane xSplit="2" topLeftCell="C1" activePane="topRight" state="frozen"/>
      <selection pane="topLeft" activeCell="E20" sqref="E20"/>
      <selection pane="topRight" activeCell="C26" sqref="C26:H26"/>
    </sheetView>
  </sheetViews>
  <sheetFormatPr defaultColWidth="9.140625" defaultRowHeight="12.75"/>
  <cols>
    <col min="1" max="1" width="3.28125" style="32" bestFit="1" customWidth="1"/>
    <col min="2" max="2" width="3.00390625" style="32" bestFit="1" customWidth="1"/>
    <col min="3" max="3" width="4.8515625" style="32" bestFit="1" customWidth="1"/>
    <col min="4" max="5" width="3.57421875" style="32" bestFit="1" customWidth="1"/>
    <col min="6" max="6" width="4.28125" style="32" bestFit="1" customWidth="1"/>
    <col min="7" max="8" width="3.57421875" style="32" bestFit="1" customWidth="1"/>
    <col min="9" max="9" width="4.28125" style="32" bestFit="1" customWidth="1"/>
    <col min="10" max="11" width="3.57421875" style="32" bestFit="1" customWidth="1"/>
    <col min="12" max="12" width="4.28125" style="32" bestFit="1" customWidth="1"/>
    <col min="13" max="14" width="3.57421875" style="32" bestFit="1" customWidth="1"/>
    <col min="15" max="15" width="4.28125" style="32" bestFit="1" customWidth="1"/>
    <col min="16" max="17" width="3.57421875" style="32" bestFit="1" customWidth="1"/>
    <col min="18" max="18" width="4.28125" style="32" bestFit="1" customWidth="1"/>
    <col min="19" max="20" width="3.57421875" style="32" bestFit="1" customWidth="1"/>
    <col min="21" max="21" width="4.28125" style="32" bestFit="1" customWidth="1"/>
    <col min="22" max="23" width="3.57421875" style="32" bestFit="1" customWidth="1"/>
    <col min="24" max="24" width="4.28125" style="32" bestFit="1" customWidth="1"/>
    <col min="25" max="26" width="3.57421875" style="32" bestFit="1" customWidth="1"/>
    <col min="27" max="27" width="4.28125" style="32" bestFit="1" customWidth="1"/>
    <col min="28" max="29" width="3.57421875" style="32" bestFit="1" customWidth="1"/>
    <col min="30" max="30" width="4.28125" style="32" bestFit="1" customWidth="1"/>
    <col min="31" max="32" width="3.57421875" style="32" bestFit="1" customWidth="1"/>
    <col min="33" max="33" width="4.28125" style="32" bestFit="1" customWidth="1"/>
    <col min="34" max="35" width="3.57421875" style="32" bestFit="1" customWidth="1"/>
    <col min="36" max="36" width="4.28125" style="32" bestFit="1" customWidth="1"/>
    <col min="37" max="38" width="3.57421875" style="32" bestFit="1" customWidth="1"/>
    <col min="39" max="16384" width="9.140625" style="32" customWidth="1"/>
  </cols>
  <sheetData>
    <row r="1" spans="1:38" ht="11.25">
      <c r="A1" s="87" t="s">
        <v>4</v>
      </c>
      <c r="B1" s="88"/>
      <c r="C1" s="95" t="s">
        <v>33</v>
      </c>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7"/>
    </row>
    <row r="2" spans="1:38" ht="11.25">
      <c r="A2" s="89"/>
      <c r="B2" s="90"/>
      <c r="C2" s="85">
        <v>1</v>
      </c>
      <c r="D2" s="85"/>
      <c r="E2" s="85"/>
      <c r="F2" s="85">
        <v>2</v>
      </c>
      <c r="G2" s="85"/>
      <c r="H2" s="85"/>
      <c r="I2" s="85">
        <v>3</v>
      </c>
      <c r="J2" s="85"/>
      <c r="K2" s="85"/>
      <c r="L2" s="85">
        <v>4</v>
      </c>
      <c r="M2" s="85"/>
      <c r="N2" s="85"/>
      <c r="O2" s="85">
        <v>5</v>
      </c>
      <c r="P2" s="85"/>
      <c r="Q2" s="85"/>
      <c r="R2" s="85">
        <v>6</v>
      </c>
      <c r="S2" s="85"/>
      <c r="T2" s="85"/>
      <c r="U2" s="85">
        <v>7</v>
      </c>
      <c r="V2" s="85"/>
      <c r="W2" s="85"/>
      <c r="X2" s="85">
        <v>8</v>
      </c>
      <c r="Y2" s="85"/>
      <c r="Z2" s="85"/>
      <c r="AA2" s="85">
        <v>9</v>
      </c>
      <c r="AB2" s="85"/>
      <c r="AC2" s="85"/>
      <c r="AD2" s="85">
        <v>10</v>
      </c>
      <c r="AE2" s="85"/>
      <c r="AF2" s="85"/>
      <c r="AG2" s="85">
        <v>11</v>
      </c>
      <c r="AH2" s="85"/>
      <c r="AI2" s="85"/>
      <c r="AJ2" s="85">
        <v>12</v>
      </c>
      <c r="AK2" s="85"/>
      <c r="AL2" s="85"/>
    </row>
    <row r="3" spans="1:38" ht="12.75" customHeight="1">
      <c r="A3" s="93" t="s">
        <v>18</v>
      </c>
      <c r="B3" s="47"/>
      <c r="C3" s="37" t="s">
        <v>19</v>
      </c>
      <c r="D3" s="38" t="s">
        <v>20</v>
      </c>
      <c r="E3" s="39" t="s">
        <v>35</v>
      </c>
      <c r="F3" s="37" t="s">
        <v>19</v>
      </c>
      <c r="G3" s="38" t="s">
        <v>20</v>
      </c>
      <c r="H3" s="39" t="s">
        <v>35</v>
      </c>
      <c r="I3" s="37" t="s">
        <v>19</v>
      </c>
      <c r="J3" s="38" t="s">
        <v>20</v>
      </c>
      <c r="K3" s="39" t="s">
        <v>35</v>
      </c>
      <c r="L3" s="37" t="s">
        <v>19</v>
      </c>
      <c r="M3" s="38" t="s">
        <v>20</v>
      </c>
      <c r="N3" s="39" t="s">
        <v>35</v>
      </c>
      <c r="O3" s="37" t="s">
        <v>19</v>
      </c>
      <c r="P3" s="38" t="s">
        <v>20</v>
      </c>
      <c r="Q3" s="39" t="s">
        <v>35</v>
      </c>
      <c r="R3" s="37" t="s">
        <v>19</v>
      </c>
      <c r="S3" s="38" t="s">
        <v>20</v>
      </c>
      <c r="T3" s="39" t="s">
        <v>35</v>
      </c>
      <c r="U3" s="37" t="s">
        <v>19</v>
      </c>
      <c r="V3" s="38" t="s">
        <v>20</v>
      </c>
      <c r="W3" s="39" t="s">
        <v>35</v>
      </c>
      <c r="X3" s="37" t="s">
        <v>19</v>
      </c>
      <c r="Y3" s="38" t="s">
        <v>20</v>
      </c>
      <c r="Z3" s="39" t="s">
        <v>35</v>
      </c>
      <c r="AA3" s="37" t="s">
        <v>19</v>
      </c>
      <c r="AB3" s="38" t="s">
        <v>20</v>
      </c>
      <c r="AC3" s="39" t="s">
        <v>35</v>
      </c>
      <c r="AD3" s="37" t="s">
        <v>19</v>
      </c>
      <c r="AE3" s="38" t="s">
        <v>20</v>
      </c>
      <c r="AF3" s="39" t="s">
        <v>35</v>
      </c>
      <c r="AG3" s="37" t="s">
        <v>19</v>
      </c>
      <c r="AH3" s="38" t="s">
        <v>20</v>
      </c>
      <c r="AI3" s="39" t="s">
        <v>35</v>
      </c>
      <c r="AJ3" s="37" t="s">
        <v>19</v>
      </c>
      <c r="AK3" s="38" t="s">
        <v>20</v>
      </c>
      <c r="AL3" s="39" t="s">
        <v>35</v>
      </c>
    </row>
    <row r="4" spans="1:38" ht="11.25">
      <c r="A4" s="94"/>
      <c r="B4" s="47">
        <v>1</v>
      </c>
      <c r="C4" s="43">
        <f>'O2 Gas Cylinders'!C3</f>
        <v>150</v>
      </c>
      <c r="D4" s="44">
        <v>146</v>
      </c>
      <c r="E4" s="45">
        <v>7</v>
      </c>
      <c r="F4" s="50">
        <f aca="true" t="shared" si="0" ref="F4:F23">D4</f>
        <v>146</v>
      </c>
      <c r="G4" s="44">
        <v>144</v>
      </c>
      <c r="H4" s="45">
        <v>6</v>
      </c>
      <c r="I4" s="50">
        <f aca="true" t="shared" si="1" ref="I4:I23">G4</f>
        <v>144</v>
      </c>
      <c r="J4" s="44">
        <v>141</v>
      </c>
      <c r="K4" s="45">
        <v>6</v>
      </c>
      <c r="L4" s="50">
        <f aca="true" t="shared" si="2" ref="L4:L23">J4</f>
        <v>141</v>
      </c>
      <c r="M4" s="44">
        <v>138</v>
      </c>
      <c r="N4" s="45">
        <v>6</v>
      </c>
      <c r="O4" s="50">
        <f aca="true" t="shared" si="3" ref="O4:O23">M4</f>
        <v>138</v>
      </c>
      <c r="P4" s="44">
        <v>135</v>
      </c>
      <c r="Q4" s="45">
        <v>6</v>
      </c>
      <c r="R4" s="50">
        <f aca="true" t="shared" si="4" ref="R4:R23">P4</f>
        <v>135</v>
      </c>
      <c r="S4" s="44">
        <v>132</v>
      </c>
      <c r="T4" s="45">
        <v>6</v>
      </c>
      <c r="U4" s="50">
        <f aca="true" t="shared" si="5" ref="U4:U23">S4</f>
        <v>132</v>
      </c>
      <c r="V4" s="44">
        <v>132</v>
      </c>
      <c r="W4" s="45">
        <v>0</v>
      </c>
      <c r="X4" s="50">
        <f aca="true" t="shared" si="6" ref="X4:X23">V4</f>
        <v>132</v>
      </c>
      <c r="Y4" s="44">
        <v>132</v>
      </c>
      <c r="Z4" s="45">
        <v>0</v>
      </c>
      <c r="AA4" s="50">
        <f aca="true" t="shared" si="7" ref="AA4:AA23">Y4</f>
        <v>132</v>
      </c>
      <c r="AB4" s="44">
        <v>132</v>
      </c>
      <c r="AC4" s="45">
        <v>0</v>
      </c>
      <c r="AD4" s="50">
        <f aca="true" t="shared" si="8" ref="AD4:AD23">AB4</f>
        <v>132</v>
      </c>
      <c r="AE4" s="44">
        <v>132</v>
      </c>
      <c r="AF4" s="45">
        <v>0</v>
      </c>
      <c r="AG4" s="50">
        <f aca="true" t="shared" si="9" ref="AG4:AG23">AE4</f>
        <v>132</v>
      </c>
      <c r="AH4" s="44">
        <v>132</v>
      </c>
      <c r="AI4" s="45">
        <v>0</v>
      </c>
      <c r="AJ4" s="50">
        <f aca="true" t="shared" si="10" ref="AJ4:AJ23">AH4</f>
        <v>132</v>
      </c>
      <c r="AK4" s="44">
        <v>132</v>
      </c>
      <c r="AL4" s="45">
        <v>0</v>
      </c>
    </row>
    <row r="5" spans="1:38" ht="11.25">
      <c r="A5" s="94"/>
      <c r="B5" s="47">
        <f aca="true" t="shared" si="11" ref="B5:B23">B4+1</f>
        <v>2</v>
      </c>
      <c r="C5" s="43">
        <f>'O2 Gas Cylinders'!C4</f>
        <v>150</v>
      </c>
      <c r="D5" s="44">
        <v>150</v>
      </c>
      <c r="E5" s="45">
        <v>0</v>
      </c>
      <c r="F5" s="50">
        <f t="shared" si="0"/>
        <v>150</v>
      </c>
      <c r="G5" s="44">
        <v>150</v>
      </c>
      <c r="H5" s="45">
        <v>0</v>
      </c>
      <c r="I5" s="50">
        <f t="shared" si="1"/>
        <v>150</v>
      </c>
      <c r="J5" s="44">
        <v>150</v>
      </c>
      <c r="K5" s="45">
        <v>0</v>
      </c>
      <c r="L5" s="50">
        <f t="shared" si="2"/>
        <v>150</v>
      </c>
      <c r="M5" s="44">
        <v>150</v>
      </c>
      <c r="N5" s="45">
        <v>0</v>
      </c>
      <c r="O5" s="50">
        <f t="shared" si="3"/>
        <v>150</v>
      </c>
      <c r="P5" s="44">
        <v>150</v>
      </c>
      <c r="Q5" s="45">
        <v>0</v>
      </c>
      <c r="R5" s="50">
        <f t="shared" si="4"/>
        <v>150</v>
      </c>
      <c r="S5" s="44">
        <v>150</v>
      </c>
      <c r="T5" s="45">
        <v>0</v>
      </c>
      <c r="U5" s="50">
        <f t="shared" si="5"/>
        <v>150</v>
      </c>
      <c r="V5" s="44">
        <v>150</v>
      </c>
      <c r="W5" s="45">
        <v>0</v>
      </c>
      <c r="X5" s="50">
        <f t="shared" si="6"/>
        <v>150</v>
      </c>
      <c r="Y5" s="44">
        <v>150</v>
      </c>
      <c r="Z5" s="45">
        <v>0</v>
      </c>
      <c r="AA5" s="50">
        <f t="shared" si="7"/>
        <v>150</v>
      </c>
      <c r="AB5" s="44">
        <v>150</v>
      </c>
      <c r="AC5" s="45">
        <v>0</v>
      </c>
      <c r="AD5" s="50">
        <f t="shared" si="8"/>
        <v>150</v>
      </c>
      <c r="AE5" s="44">
        <v>150</v>
      </c>
      <c r="AF5" s="45">
        <v>0</v>
      </c>
      <c r="AG5" s="50">
        <f t="shared" si="9"/>
        <v>150</v>
      </c>
      <c r="AH5" s="44">
        <v>150</v>
      </c>
      <c r="AI5" s="45">
        <v>0</v>
      </c>
      <c r="AJ5" s="50">
        <f t="shared" si="10"/>
        <v>150</v>
      </c>
      <c r="AK5" s="44">
        <v>150</v>
      </c>
      <c r="AL5" s="45">
        <v>0</v>
      </c>
    </row>
    <row r="6" spans="1:38" ht="11.25">
      <c r="A6" s="94"/>
      <c r="B6" s="47">
        <f t="shared" si="11"/>
        <v>3</v>
      </c>
      <c r="C6" s="43">
        <f>'O2 Gas Cylinders'!C5</f>
        <v>150</v>
      </c>
      <c r="D6" s="44">
        <v>150</v>
      </c>
      <c r="E6" s="45">
        <v>0</v>
      </c>
      <c r="F6" s="50">
        <f t="shared" si="0"/>
        <v>150</v>
      </c>
      <c r="G6" s="44">
        <v>150</v>
      </c>
      <c r="H6" s="45">
        <v>0</v>
      </c>
      <c r="I6" s="50">
        <f t="shared" si="1"/>
        <v>150</v>
      </c>
      <c r="J6" s="44">
        <v>150</v>
      </c>
      <c r="K6" s="45">
        <v>0</v>
      </c>
      <c r="L6" s="50">
        <f t="shared" si="2"/>
        <v>150</v>
      </c>
      <c r="M6" s="44">
        <v>150</v>
      </c>
      <c r="N6" s="45">
        <v>0</v>
      </c>
      <c r="O6" s="50">
        <f t="shared" si="3"/>
        <v>150</v>
      </c>
      <c r="P6" s="44">
        <v>150</v>
      </c>
      <c r="Q6" s="45">
        <v>0</v>
      </c>
      <c r="R6" s="50">
        <f t="shared" si="4"/>
        <v>150</v>
      </c>
      <c r="S6" s="44">
        <v>150</v>
      </c>
      <c r="T6" s="45">
        <v>0</v>
      </c>
      <c r="U6" s="50">
        <f t="shared" si="5"/>
        <v>150</v>
      </c>
      <c r="V6" s="44">
        <v>150</v>
      </c>
      <c r="W6" s="45">
        <v>0</v>
      </c>
      <c r="X6" s="50">
        <f t="shared" si="6"/>
        <v>150</v>
      </c>
      <c r="Y6" s="44">
        <v>150</v>
      </c>
      <c r="Z6" s="45">
        <v>0</v>
      </c>
      <c r="AA6" s="50">
        <f t="shared" si="7"/>
        <v>150</v>
      </c>
      <c r="AB6" s="44">
        <v>150</v>
      </c>
      <c r="AC6" s="45">
        <v>0</v>
      </c>
      <c r="AD6" s="50">
        <f t="shared" si="8"/>
        <v>150</v>
      </c>
      <c r="AE6" s="44">
        <v>150</v>
      </c>
      <c r="AF6" s="45">
        <v>0</v>
      </c>
      <c r="AG6" s="50">
        <f t="shared" si="9"/>
        <v>150</v>
      </c>
      <c r="AH6" s="44">
        <v>150</v>
      </c>
      <c r="AI6" s="45">
        <v>0</v>
      </c>
      <c r="AJ6" s="50">
        <f t="shared" si="10"/>
        <v>150</v>
      </c>
      <c r="AK6" s="44">
        <v>150</v>
      </c>
      <c r="AL6" s="45">
        <v>0</v>
      </c>
    </row>
    <row r="7" spans="1:38" ht="11.25">
      <c r="A7" s="94"/>
      <c r="B7" s="47">
        <f t="shared" si="11"/>
        <v>4</v>
      </c>
      <c r="C7" s="43">
        <f>'O2 Gas Cylinders'!C6</f>
        <v>150</v>
      </c>
      <c r="D7" s="44">
        <v>150</v>
      </c>
      <c r="E7" s="45">
        <v>0</v>
      </c>
      <c r="F7" s="50">
        <f t="shared" si="0"/>
        <v>150</v>
      </c>
      <c r="G7" s="44">
        <v>150</v>
      </c>
      <c r="H7" s="45">
        <v>0</v>
      </c>
      <c r="I7" s="50">
        <f t="shared" si="1"/>
        <v>150</v>
      </c>
      <c r="J7" s="44">
        <v>150</v>
      </c>
      <c r="K7" s="45">
        <v>0</v>
      </c>
      <c r="L7" s="50">
        <f t="shared" si="2"/>
        <v>150</v>
      </c>
      <c r="M7" s="44">
        <v>150</v>
      </c>
      <c r="N7" s="45">
        <v>0</v>
      </c>
      <c r="O7" s="50">
        <f t="shared" si="3"/>
        <v>150</v>
      </c>
      <c r="P7" s="44">
        <v>150</v>
      </c>
      <c r="Q7" s="45">
        <v>0</v>
      </c>
      <c r="R7" s="50">
        <f t="shared" si="4"/>
        <v>150</v>
      </c>
      <c r="S7" s="44">
        <v>150</v>
      </c>
      <c r="T7" s="45">
        <v>0</v>
      </c>
      <c r="U7" s="50">
        <f t="shared" si="5"/>
        <v>150</v>
      </c>
      <c r="V7" s="44">
        <v>150</v>
      </c>
      <c r="W7" s="45">
        <v>0</v>
      </c>
      <c r="X7" s="50">
        <f t="shared" si="6"/>
        <v>150</v>
      </c>
      <c r="Y7" s="44">
        <v>150</v>
      </c>
      <c r="Z7" s="45">
        <v>0</v>
      </c>
      <c r="AA7" s="50">
        <f t="shared" si="7"/>
        <v>150</v>
      </c>
      <c r="AB7" s="44">
        <v>150</v>
      </c>
      <c r="AC7" s="45">
        <v>0</v>
      </c>
      <c r="AD7" s="50">
        <f t="shared" si="8"/>
        <v>150</v>
      </c>
      <c r="AE7" s="44">
        <v>150</v>
      </c>
      <c r="AF7" s="45">
        <v>0</v>
      </c>
      <c r="AG7" s="50">
        <f t="shared" si="9"/>
        <v>150</v>
      </c>
      <c r="AH7" s="44">
        <v>150</v>
      </c>
      <c r="AI7" s="45">
        <v>0</v>
      </c>
      <c r="AJ7" s="50">
        <f t="shared" si="10"/>
        <v>150</v>
      </c>
      <c r="AK7" s="44">
        <v>150</v>
      </c>
      <c r="AL7" s="45">
        <v>0</v>
      </c>
    </row>
    <row r="8" spans="1:38" ht="11.25">
      <c r="A8" s="94"/>
      <c r="B8" s="47">
        <f t="shared" si="11"/>
        <v>5</v>
      </c>
      <c r="C8" s="43">
        <f>'O2 Gas Cylinders'!C7</f>
        <v>150</v>
      </c>
      <c r="D8" s="44">
        <v>150</v>
      </c>
      <c r="E8" s="45">
        <v>0</v>
      </c>
      <c r="F8" s="50">
        <f t="shared" si="0"/>
        <v>150</v>
      </c>
      <c r="G8" s="44">
        <v>150</v>
      </c>
      <c r="H8" s="45">
        <v>0</v>
      </c>
      <c r="I8" s="50">
        <f t="shared" si="1"/>
        <v>150</v>
      </c>
      <c r="J8" s="44">
        <v>150</v>
      </c>
      <c r="K8" s="45">
        <v>0</v>
      </c>
      <c r="L8" s="50">
        <f t="shared" si="2"/>
        <v>150</v>
      </c>
      <c r="M8" s="44">
        <v>150</v>
      </c>
      <c r="N8" s="45">
        <v>0</v>
      </c>
      <c r="O8" s="50">
        <f t="shared" si="3"/>
        <v>150</v>
      </c>
      <c r="P8" s="44">
        <v>150</v>
      </c>
      <c r="Q8" s="45">
        <v>0</v>
      </c>
      <c r="R8" s="50">
        <f t="shared" si="4"/>
        <v>150</v>
      </c>
      <c r="S8" s="44">
        <v>150</v>
      </c>
      <c r="T8" s="45">
        <v>0</v>
      </c>
      <c r="U8" s="50">
        <f t="shared" si="5"/>
        <v>150</v>
      </c>
      <c r="V8" s="44">
        <v>150</v>
      </c>
      <c r="W8" s="45">
        <v>0</v>
      </c>
      <c r="X8" s="50">
        <f t="shared" si="6"/>
        <v>150</v>
      </c>
      <c r="Y8" s="44">
        <v>150</v>
      </c>
      <c r="Z8" s="45">
        <v>0</v>
      </c>
      <c r="AA8" s="50">
        <f t="shared" si="7"/>
        <v>150</v>
      </c>
      <c r="AB8" s="44">
        <v>150</v>
      </c>
      <c r="AC8" s="45">
        <v>0</v>
      </c>
      <c r="AD8" s="50">
        <f t="shared" si="8"/>
        <v>150</v>
      </c>
      <c r="AE8" s="44">
        <v>150</v>
      </c>
      <c r="AF8" s="45">
        <v>0</v>
      </c>
      <c r="AG8" s="50">
        <f t="shared" si="9"/>
        <v>150</v>
      </c>
      <c r="AH8" s="44">
        <v>150</v>
      </c>
      <c r="AI8" s="45">
        <v>0</v>
      </c>
      <c r="AJ8" s="50">
        <f t="shared" si="10"/>
        <v>150</v>
      </c>
      <c r="AK8" s="44">
        <v>150</v>
      </c>
      <c r="AL8" s="45">
        <v>0</v>
      </c>
    </row>
    <row r="9" spans="1:38" ht="11.25">
      <c r="A9" s="94"/>
      <c r="B9" s="47">
        <f t="shared" si="11"/>
        <v>6</v>
      </c>
      <c r="C9" s="43">
        <f>'O2 Gas Cylinders'!C8</f>
        <v>150</v>
      </c>
      <c r="D9" s="44">
        <v>150</v>
      </c>
      <c r="E9" s="45">
        <v>0</v>
      </c>
      <c r="F9" s="50">
        <f aca="true" t="shared" si="12" ref="F9:F17">D9</f>
        <v>150</v>
      </c>
      <c r="G9" s="44">
        <v>150</v>
      </c>
      <c r="H9" s="45">
        <v>0</v>
      </c>
      <c r="I9" s="50">
        <f t="shared" si="1"/>
        <v>150</v>
      </c>
      <c r="J9" s="44">
        <v>150</v>
      </c>
      <c r="K9" s="45">
        <v>0</v>
      </c>
      <c r="L9" s="50">
        <f t="shared" si="2"/>
        <v>150</v>
      </c>
      <c r="M9" s="44">
        <v>150</v>
      </c>
      <c r="N9" s="45">
        <v>0</v>
      </c>
      <c r="O9" s="50">
        <f t="shared" si="3"/>
        <v>150</v>
      </c>
      <c r="P9" s="44">
        <v>150</v>
      </c>
      <c r="Q9" s="45">
        <v>0</v>
      </c>
      <c r="R9" s="50">
        <f t="shared" si="4"/>
        <v>150</v>
      </c>
      <c r="S9" s="44">
        <v>150</v>
      </c>
      <c r="T9" s="45">
        <v>0</v>
      </c>
      <c r="U9" s="50">
        <f t="shared" si="5"/>
        <v>150</v>
      </c>
      <c r="V9" s="44">
        <v>150</v>
      </c>
      <c r="W9" s="45">
        <v>0</v>
      </c>
      <c r="X9" s="50">
        <f t="shared" si="6"/>
        <v>150</v>
      </c>
      <c r="Y9" s="44">
        <v>150</v>
      </c>
      <c r="Z9" s="45">
        <v>0</v>
      </c>
      <c r="AA9" s="50">
        <f t="shared" si="7"/>
        <v>150</v>
      </c>
      <c r="AB9" s="44">
        <v>150</v>
      </c>
      <c r="AC9" s="45">
        <v>0</v>
      </c>
      <c r="AD9" s="50">
        <f t="shared" si="8"/>
        <v>150</v>
      </c>
      <c r="AE9" s="44">
        <v>150</v>
      </c>
      <c r="AF9" s="45">
        <v>0</v>
      </c>
      <c r="AG9" s="50">
        <f t="shared" si="9"/>
        <v>150</v>
      </c>
      <c r="AH9" s="44">
        <v>150</v>
      </c>
      <c r="AI9" s="45">
        <v>0</v>
      </c>
      <c r="AJ9" s="50">
        <f t="shared" si="10"/>
        <v>150</v>
      </c>
      <c r="AK9" s="44">
        <v>150</v>
      </c>
      <c r="AL9" s="45">
        <v>0</v>
      </c>
    </row>
    <row r="10" spans="1:38" ht="11.25">
      <c r="A10" s="94"/>
      <c r="B10" s="47">
        <f t="shared" si="11"/>
        <v>7</v>
      </c>
      <c r="C10" s="43">
        <f>'O2 Gas Cylinders'!C9</f>
        <v>150</v>
      </c>
      <c r="D10" s="44">
        <v>150</v>
      </c>
      <c r="E10" s="45">
        <v>0</v>
      </c>
      <c r="F10" s="50">
        <f t="shared" si="12"/>
        <v>150</v>
      </c>
      <c r="G10" s="44">
        <v>150</v>
      </c>
      <c r="H10" s="45">
        <v>0</v>
      </c>
      <c r="I10" s="50">
        <f t="shared" si="1"/>
        <v>150</v>
      </c>
      <c r="J10" s="44">
        <v>150</v>
      </c>
      <c r="K10" s="45">
        <v>0</v>
      </c>
      <c r="L10" s="50">
        <f t="shared" si="2"/>
        <v>150</v>
      </c>
      <c r="M10" s="44">
        <v>150</v>
      </c>
      <c r="N10" s="45">
        <v>0</v>
      </c>
      <c r="O10" s="50">
        <f t="shared" si="3"/>
        <v>150</v>
      </c>
      <c r="P10" s="44">
        <v>150</v>
      </c>
      <c r="Q10" s="45">
        <v>0</v>
      </c>
      <c r="R10" s="50">
        <f t="shared" si="4"/>
        <v>150</v>
      </c>
      <c r="S10" s="44">
        <v>150</v>
      </c>
      <c r="T10" s="45">
        <v>0</v>
      </c>
      <c r="U10" s="50">
        <f t="shared" si="5"/>
        <v>150</v>
      </c>
      <c r="V10" s="44">
        <v>150</v>
      </c>
      <c r="W10" s="45">
        <v>0</v>
      </c>
      <c r="X10" s="50">
        <f t="shared" si="6"/>
        <v>150</v>
      </c>
      <c r="Y10" s="44">
        <v>150</v>
      </c>
      <c r="Z10" s="45">
        <v>0</v>
      </c>
      <c r="AA10" s="50">
        <f t="shared" si="7"/>
        <v>150</v>
      </c>
      <c r="AB10" s="44">
        <v>150</v>
      </c>
      <c r="AC10" s="45">
        <v>0</v>
      </c>
      <c r="AD10" s="50">
        <f t="shared" si="8"/>
        <v>150</v>
      </c>
      <c r="AE10" s="44">
        <v>150</v>
      </c>
      <c r="AF10" s="45">
        <v>0</v>
      </c>
      <c r="AG10" s="50">
        <f t="shared" si="9"/>
        <v>150</v>
      </c>
      <c r="AH10" s="44">
        <v>150</v>
      </c>
      <c r="AI10" s="45">
        <v>0</v>
      </c>
      <c r="AJ10" s="50">
        <f t="shared" si="10"/>
        <v>150</v>
      </c>
      <c r="AK10" s="44">
        <v>150</v>
      </c>
      <c r="AL10" s="45">
        <v>0</v>
      </c>
    </row>
    <row r="11" spans="1:38" ht="11.25">
      <c r="A11" s="94"/>
      <c r="B11" s="47">
        <f t="shared" si="11"/>
        <v>8</v>
      </c>
      <c r="C11" s="43">
        <f>'O2 Gas Cylinders'!C10</f>
        <v>150</v>
      </c>
      <c r="D11" s="44">
        <v>150</v>
      </c>
      <c r="E11" s="45">
        <v>0</v>
      </c>
      <c r="F11" s="50">
        <f t="shared" si="12"/>
        <v>150</v>
      </c>
      <c r="G11" s="44">
        <v>150</v>
      </c>
      <c r="H11" s="45">
        <v>0</v>
      </c>
      <c r="I11" s="50">
        <f t="shared" si="1"/>
        <v>150</v>
      </c>
      <c r="J11" s="44">
        <v>150</v>
      </c>
      <c r="K11" s="45">
        <v>0</v>
      </c>
      <c r="L11" s="50">
        <f t="shared" si="2"/>
        <v>150</v>
      </c>
      <c r="M11" s="44">
        <v>150</v>
      </c>
      <c r="N11" s="45">
        <v>0</v>
      </c>
      <c r="O11" s="50">
        <f t="shared" si="3"/>
        <v>150</v>
      </c>
      <c r="P11" s="44">
        <v>150</v>
      </c>
      <c r="Q11" s="45">
        <v>0</v>
      </c>
      <c r="R11" s="50">
        <f t="shared" si="4"/>
        <v>150</v>
      </c>
      <c r="S11" s="44">
        <v>150</v>
      </c>
      <c r="T11" s="45">
        <v>0</v>
      </c>
      <c r="U11" s="50">
        <f t="shared" si="5"/>
        <v>150</v>
      </c>
      <c r="V11" s="44">
        <v>150</v>
      </c>
      <c r="W11" s="45">
        <v>0</v>
      </c>
      <c r="X11" s="50">
        <f t="shared" si="6"/>
        <v>150</v>
      </c>
      <c r="Y11" s="44">
        <v>150</v>
      </c>
      <c r="Z11" s="45">
        <v>0</v>
      </c>
      <c r="AA11" s="50">
        <f t="shared" si="7"/>
        <v>150</v>
      </c>
      <c r="AB11" s="44">
        <v>150</v>
      </c>
      <c r="AC11" s="45">
        <v>0</v>
      </c>
      <c r="AD11" s="50">
        <f t="shared" si="8"/>
        <v>150</v>
      </c>
      <c r="AE11" s="44">
        <v>150</v>
      </c>
      <c r="AF11" s="45">
        <v>0</v>
      </c>
      <c r="AG11" s="50">
        <f t="shared" si="9"/>
        <v>150</v>
      </c>
      <c r="AH11" s="44">
        <v>150</v>
      </c>
      <c r="AI11" s="45">
        <v>0</v>
      </c>
      <c r="AJ11" s="50">
        <f t="shared" si="10"/>
        <v>150</v>
      </c>
      <c r="AK11" s="44">
        <v>150</v>
      </c>
      <c r="AL11" s="45">
        <v>0</v>
      </c>
    </row>
    <row r="12" spans="1:38" ht="11.25">
      <c r="A12" s="94"/>
      <c r="B12" s="47">
        <f t="shared" si="11"/>
        <v>9</v>
      </c>
      <c r="C12" s="43">
        <f>'O2 Gas Cylinders'!C11</f>
        <v>150</v>
      </c>
      <c r="D12" s="44">
        <v>150</v>
      </c>
      <c r="E12" s="45">
        <v>0</v>
      </c>
      <c r="F12" s="50">
        <f t="shared" si="12"/>
        <v>150</v>
      </c>
      <c r="G12" s="44">
        <v>150</v>
      </c>
      <c r="H12" s="45">
        <v>0</v>
      </c>
      <c r="I12" s="50">
        <f t="shared" si="1"/>
        <v>150</v>
      </c>
      <c r="J12" s="44">
        <v>150</v>
      </c>
      <c r="K12" s="45">
        <v>0</v>
      </c>
      <c r="L12" s="50">
        <f t="shared" si="2"/>
        <v>150</v>
      </c>
      <c r="M12" s="44">
        <v>150</v>
      </c>
      <c r="N12" s="45">
        <v>0</v>
      </c>
      <c r="O12" s="50">
        <f t="shared" si="3"/>
        <v>150</v>
      </c>
      <c r="P12" s="44">
        <v>150</v>
      </c>
      <c r="Q12" s="45">
        <v>0</v>
      </c>
      <c r="R12" s="50">
        <f t="shared" si="4"/>
        <v>150</v>
      </c>
      <c r="S12" s="44">
        <v>150</v>
      </c>
      <c r="T12" s="45">
        <v>0</v>
      </c>
      <c r="U12" s="50">
        <f t="shared" si="5"/>
        <v>150</v>
      </c>
      <c r="V12" s="44">
        <v>150</v>
      </c>
      <c r="W12" s="45">
        <v>0</v>
      </c>
      <c r="X12" s="50">
        <f t="shared" si="6"/>
        <v>150</v>
      </c>
      <c r="Y12" s="44">
        <v>150</v>
      </c>
      <c r="Z12" s="45">
        <v>0</v>
      </c>
      <c r="AA12" s="50">
        <f t="shared" si="7"/>
        <v>150</v>
      </c>
      <c r="AB12" s="44">
        <v>150</v>
      </c>
      <c r="AC12" s="45">
        <v>0</v>
      </c>
      <c r="AD12" s="50">
        <f t="shared" si="8"/>
        <v>150</v>
      </c>
      <c r="AE12" s="44">
        <v>150</v>
      </c>
      <c r="AF12" s="45">
        <v>0</v>
      </c>
      <c r="AG12" s="50">
        <f t="shared" si="9"/>
        <v>150</v>
      </c>
      <c r="AH12" s="44">
        <v>150</v>
      </c>
      <c r="AI12" s="45">
        <v>0</v>
      </c>
      <c r="AJ12" s="50">
        <f t="shared" si="10"/>
        <v>150</v>
      </c>
      <c r="AK12" s="44">
        <v>150</v>
      </c>
      <c r="AL12" s="45">
        <v>0</v>
      </c>
    </row>
    <row r="13" spans="1:38" ht="11.25">
      <c r="A13" s="94"/>
      <c r="B13" s="47">
        <f t="shared" si="11"/>
        <v>10</v>
      </c>
      <c r="C13" s="43">
        <f>'O2 Gas Cylinders'!C12</f>
        <v>150</v>
      </c>
      <c r="D13" s="44">
        <v>150</v>
      </c>
      <c r="E13" s="45">
        <v>0</v>
      </c>
      <c r="F13" s="50">
        <f t="shared" si="12"/>
        <v>150</v>
      </c>
      <c r="G13" s="44">
        <v>150</v>
      </c>
      <c r="H13" s="45">
        <v>0</v>
      </c>
      <c r="I13" s="50">
        <f t="shared" si="1"/>
        <v>150</v>
      </c>
      <c r="J13" s="44">
        <v>150</v>
      </c>
      <c r="K13" s="45">
        <v>0</v>
      </c>
      <c r="L13" s="50">
        <f t="shared" si="2"/>
        <v>150</v>
      </c>
      <c r="M13" s="44">
        <v>150</v>
      </c>
      <c r="N13" s="45">
        <v>0</v>
      </c>
      <c r="O13" s="50">
        <f t="shared" si="3"/>
        <v>150</v>
      </c>
      <c r="P13" s="44">
        <v>150</v>
      </c>
      <c r="Q13" s="45">
        <v>0</v>
      </c>
      <c r="R13" s="50">
        <f t="shared" si="4"/>
        <v>150</v>
      </c>
      <c r="S13" s="44">
        <v>150</v>
      </c>
      <c r="T13" s="45">
        <v>0</v>
      </c>
      <c r="U13" s="50">
        <f t="shared" si="5"/>
        <v>150</v>
      </c>
      <c r="V13" s="44">
        <v>150</v>
      </c>
      <c r="W13" s="45">
        <v>0</v>
      </c>
      <c r="X13" s="50">
        <f t="shared" si="6"/>
        <v>150</v>
      </c>
      <c r="Y13" s="44">
        <v>150</v>
      </c>
      <c r="Z13" s="45">
        <v>0</v>
      </c>
      <c r="AA13" s="50">
        <f t="shared" si="7"/>
        <v>150</v>
      </c>
      <c r="AB13" s="44">
        <v>150</v>
      </c>
      <c r="AC13" s="45">
        <v>0</v>
      </c>
      <c r="AD13" s="50">
        <f t="shared" si="8"/>
        <v>150</v>
      </c>
      <c r="AE13" s="44">
        <v>150</v>
      </c>
      <c r="AF13" s="45">
        <v>0</v>
      </c>
      <c r="AG13" s="50">
        <f t="shared" si="9"/>
        <v>150</v>
      </c>
      <c r="AH13" s="44">
        <v>150</v>
      </c>
      <c r="AI13" s="45">
        <v>0</v>
      </c>
      <c r="AJ13" s="50">
        <f t="shared" si="10"/>
        <v>150</v>
      </c>
      <c r="AK13" s="44">
        <v>150</v>
      </c>
      <c r="AL13" s="45">
        <v>0</v>
      </c>
    </row>
    <row r="14" spans="1:38" ht="11.25">
      <c r="A14" s="94"/>
      <c r="B14" s="47">
        <f t="shared" si="11"/>
        <v>11</v>
      </c>
      <c r="C14" s="43">
        <f>'O2 Gas Cylinders'!C13</f>
        <v>150</v>
      </c>
      <c r="D14" s="44">
        <v>150</v>
      </c>
      <c r="E14" s="45">
        <v>0</v>
      </c>
      <c r="F14" s="50">
        <f t="shared" si="12"/>
        <v>150</v>
      </c>
      <c r="G14" s="44">
        <v>150</v>
      </c>
      <c r="H14" s="45">
        <v>0</v>
      </c>
      <c r="I14" s="50">
        <f t="shared" si="1"/>
        <v>150</v>
      </c>
      <c r="J14" s="44">
        <v>150</v>
      </c>
      <c r="K14" s="45">
        <v>0</v>
      </c>
      <c r="L14" s="50">
        <f t="shared" si="2"/>
        <v>150</v>
      </c>
      <c r="M14" s="44">
        <v>150</v>
      </c>
      <c r="N14" s="45">
        <v>0</v>
      </c>
      <c r="O14" s="50">
        <f t="shared" si="3"/>
        <v>150</v>
      </c>
      <c r="P14" s="44">
        <v>150</v>
      </c>
      <c r="Q14" s="45">
        <v>0</v>
      </c>
      <c r="R14" s="50">
        <f t="shared" si="4"/>
        <v>150</v>
      </c>
      <c r="S14" s="44">
        <v>150</v>
      </c>
      <c r="T14" s="45">
        <v>0</v>
      </c>
      <c r="U14" s="50">
        <f t="shared" si="5"/>
        <v>150</v>
      </c>
      <c r="V14" s="44">
        <v>150</v>
      </c>
      <c r="W14" s="45">
        <v>0</v>
      </c>
      <c r="X14" s="50">
        <f t="shared" si="6"/>
        <v>150</v>
      </c>
      <c r="Y14" s="44">
        <v>150</v>
      </c>
      <c r="Z14" s="45">
        <v>0</v>
      </c>
      <c r="AA14" s="50">
        <f t="shared" si="7"/>
        <v>150</v>
      </c>
      <c r="AB14" s="44">
        <v>150</v>
      </c>
      <c r="AC14" s="45">
        <v>0</v>
      </c>
      <c r="AD14" s="50">
        <f t="shared" si="8"/>
        <v>150</v>
      </c>
      <c r="AE14" s="44">
        <v>150</v>
      </c>
      <c r="AF14" s="45">
        <v>0</v>
      </c>
      <c r="AG14" s="50">
        <f t="shared" si="9"/>
        <v>150</v>
      </c>
      <c r="AH14" s="44">
        <v>150</v>
      </c>
      <c r="AI14" s="45">
        <v>0</v>
      </c>
      <c r="AJ14" s="50">
        <f t="shared" si="10"/>
        <v>150</v>
      </c>
      <c r="AK14" s="44">
        <v>150</v>
      </c>
      <c r="AL14" s="45">
        <v>0</v>
      </c>
    </row>
    <row r="15" spans="1:38" ht="11.25">
      <c r="A15" s="94"/>
      <c r="B15" s="47">
        <f t="shared" si="11"/>
        <v>12</v>
      </c>
      <c r="C15" s="43">
        <f>'O2 Gas Cylinders'!C14</f>
        <v>150</v>
      </c>
      <c r="D15" s="44">
        <v>150</v>
      </c>
      <c r="E15" s="45">
        <v>0</v>
      </c>
      <c r="F15" s="50">
        <f t="shared" si="12"/>
        <v>150</v>
      </c>
      <c r="G15" s="44">
        <v>150</v>
      </c>
      <c r="H15" s="45">
        <v>0</v>
      </c>
      <c r="I15" s="50">
        <f t="shared" si="1"/>
        <v>150</v>
      </c>
      <c r="J15" s="44">
        <v>150</v>
      </c>
      <c r="K15" s="45">
        <v>0</v>
      </c>
      <c r="L15" s="50">
        <f t="shared" si="2"/>
        <v>150</v>
      </c>
      <c r="M15" s="44">
        <v>150</v>
      </c>
      <c r="N15" s="45">
        <v>0</v>
      </c>
      <c r="O15" s="50">
        <f t="shared" si="3"/>
        <v>150</v>
      </c>
      <c r="P15" s="44">
        <v>150</v>
      </c>
      <c r="Q15" s="45">
        <v>0</v>
      </c>
      <c r="R15" s="50">
        <f t="shared" si="4"/>
        <v>150</v>
      </c>
      <c r="S15" s="44">
        <v>150</v>
      </c>
      <c r="T15" s="45">
        <v>0</v>
      </c>
      <c r="U15" s="50">
        <f t="shared" si="5"/>
        <v>150</v>
      </c>
      <c r="V15" s="44">
        <v>150</v>
      </c>
      <c r="W15" s="45">
        <v>0</v>
      </c>
      <c r="X15" s="50">
        <f t="shared" si="6"/>
        <v>150</v>
      </c>
      <c r="Y15" s="44">
        <v>150</v>
      </c>
      <c r="Z15" s="45">
        <v>0</v>
      </c>
      <c r="AA15" s="50">
        <f t="shared" si="7"/>
        <v>150</v>
      </c>
      <c r="AB15" s="44">
        <v>150</v>
      </c>
      <c r="AC15" s="45">
        <v>0</v>
      </c>
      <c r="AD15" s="50">
        <f t="shared" si="8"/>
        <v>150</v>
      </c>
      <c r="AE15" s="44">
        <v>150</v>
      </c>
      <c r="AF15" s="45">
        <v>0</v>
      </c>
      <c r="AG15" s="50">
        <f t="shared" si="9"/>
        <v>150</v>
      </c>
      <c r="AH15" s="44">
        <v>150</v>
      </c>
      <c r="AI15" s="45">
        <v>0</v>
      </c>
      <c r="AJ15" s="50">
        <f t="shared" si="10"/>
        <v>150</v>
      </c>
      <c r="AK15" s="44">
        <v>150</v>
      </c>
      <c r="AL15" s="45">
        <v>0</v>
      </c>
    </row>
    <row r="16" spans="1:38" ht="11.25">
      <c r="A16" s="94"/>
      <c r="B16" s="47">
        <f t="shared" si="11"/>
        <v>13</v>
      </c>
      <c r="C16" s="43">
        <f>'O2 Gas Cylinders'!C15</f>
        <v>150</v>
      </c>
      <c r="D16" s="44">
        <v>150</v>
      </c>
      <c r="E16" s="45">
        <v>0</v>
      </c>
      <c r="F16" s="50">
        <f t="shared" si="12"/>
        <v>150</v>
      </c>
      <c r="G16" s="44">
        <v>150</v>
      </c>
      <c r="H16" s="45">
        <v>0</v>
      </c>
      <c r="I16" s="50">
        <f t="shared" si="1"/>
        <v>150</v>
      </c>
      <c r="J16" s="44">
        <v>150</v>
      </c>
      <c r="K16" s="45">
        <v>0</v>
      </c>
      <c r="L16" s="50">
        <f t="shared" si="2"/>
        <v>150</v>
      </c>
      <c r="M16" s="44">
        <v>150</v>
      </c>
      <c r="N16" s="45">
        <v>0</v>
      </c>
      <c r="O16" s="50">
        <f t="shared" si="3"/>
        <v>150</v>
      </c>
      <c r="P16" s="44">
        <v>150</v>
      </c>
      <c r="Q16" s="45">
        <v>0</v>
      </c>
      <c r="R16" s="50">
        <f t="shared" si="4"/>
        <v>150</v>
      </c>
      <c r="S16" s="44">
        <v>150</v>
      </c>
      <c r="T16" s="45">
        <v>0</v>
      </c>
      <c r="U16" s="50">
        <f t="shared" si="5"/>
        <v>150</v>
      </c>
      <c r="V16" s="44">
        <v>150</v>
      </c>
      <c r="W16" s="45">
        <v>0</v>
      </c>
      <c r="X16" s="50">
        <f t="shared" si="6"/>
        <v>150</v>
      </c>
      <c r="Y16" s="44">
        <v>150</v>
      </c>
      <c r="Z16" s="45">
        <v>0</v>
      </c>
      <c r="AA16" s="50">
        <f t="shared" si="7"/>
        <v>150</v>
      </c>
      <c r="AB16" s="44">
        <v>150</v>
      </c>
      <c r="AC16" s="45">
        <v>0</v>
      </c>
      <c r="AD16" s="50">
        <f t="shared" si="8"/>
        <v>150</v>
      </c>
      <c r="AE16" s="44">
        <v>150</v>
      </c>
      <c r="AF16" s="45">
        <v>0</v>
      </c>
      <c r="AG16" s="50">
        <f t="shared" si="9"/>
        <v>150</v>
      </c>
      <c r="AH16" s="44">
        <v>150</v>
      </c>
      <c r="AI16" s="45">
        <v>0</v>
      </c>
      <c r="AJ16" s="50">
        <f t="shared" si="10"/>
        <v>150</v>
      </c>
      <c r="AK16" s="44">
        <v>150</v>
      </c>
      <c r="AL16" s="45">
        <v>0</v>
      </c>
    </row>
    <row r="17" spans="1:38" ht="11.25">
      <c r="A17" s="94"/>
      <c r="B17" s="47">
        <f t="shared" si="11"/>
        <v>14</v>
      </c>
      <c r="C17" s="43">
        <f>'O2 Gas Cylinders'!C16</f>
        <v>150</v>
      </c>
      <c r="D17" s="44">
        <v>150</v>
      </c>
      <c r="E17" s="45">
        <v>0</v>
      </c>
      <c r="F17" s="50">
        <f t="shared" si="12"/>
        <v>150</v>
      </c>
      <c r="G17" s="44">
        <v>150</v>
      </c>
      <c r="H17" s="45">
        <v>0</v>
      </c>
      <c r="I17" s="50">
        <f t="shared" si="1"/>
        <v>150</v>
      </c>
      <c r="J17" s="44">
        <v>150</v>
      </c>
      <c r="K17" s="45">
        <v>0</v>
      </c>
      <c r="L17" s="50">
        <f t="shared" si="2"/>
        <v>150</v>
      </c>
      <c r="M17" s="44">
        <v>150</v>
      </c>
      <c r="N17" s="45">
        <v>0</v>
      </c>
      <c r="O17" s="50">
        <f t="shared" si="3"/>
        <v>150</v>
      </c>
      <c r="P17" s="44">
        <v>150</v>
      </c>
      <c r="Q17" s="45">
        <v>0</v>
      </c>
      <c r="R17" s="50">
        <f t="shared" si="4"/>
        <v>150</v>
      </c>
      <c r="S17" s="44">
        <v>150</v>
      </c>
      <c r="T17" s="45">
        <v>0</v>
      </c>
      <c r="U17" s="50">
        <f t="shared" si="5"/>
        <v>150</v>
      </c>
      <c r="V17" s="44">
        <v>150</v>
      </c>
      <c r="W17" s="45">
        <v>0</v>
      </c>
      <c r="X17" s="50">
        <f t="shared" si="6"/>
        <v>150</v>
      </c>
      <c r="Y17" s="44">
        <v>150</v>
      </c>
      <c r="Z17" s="45">
        <v>0</v>
      </c>
      <c r="AA17" s="50">
        <f t="shared" si="7"/>
        <v>150</v>
      </c>
      <c r="AB17" s="44">
        <v>150</v>
      </c>
      <c r="AC17" s="45">
        <v>0</v>
      </c>
      <c r="AD17" s="50">
        <f t="shared" si="8"/>
        <v>150</v>
      </c>
      <c r="AE17" s="44">
        <v>150</v>
      </c>
      <c r="AF17" s="45">
        <v>0</v>
      </c>
      <c r="AG17" s="50">
        <f t="shared" si="9"/>
        <v>150</v>
      </c>
      <c r="AH17" s="44">
        <v>150</v>
      </c>
      <c r="AI17" s="45">
        <v>0</v>
      </c>
      <c r="AJ17" s="50">
        <f t="shared" si="10"/>
        <v>150</v>
      </c>
      <c r="AK17" s="44">
        <v>150</v>
      </c>
      <c r="AL17" s="45">
        <v>0</v>
      </c>
    </row>
    <row r="18" spans="1:38" ht="11.25">
      <c r="A18" s="94"/>
      <c r="B18" s="47">
        <f t="shared" si="11"/>
        <v>15</v>
      </c>
      <c r="C18" s="43">
        <f>'O2 Gas Cylinders'!C17</f>
        <v>150</v>
      </c>
      <c r="D18" s="44">
        <v>150</v>
      </c>
      <c r="E18" s="45">
        <v>0</v>
      </c>
      <c r="F18" s="50">
        <f t="shared" si="0"/>
        <v>150</v>
      </c>
      <c r="G18" s="44">
        <v>150</v>
      </c>
      <c r="H18" s="45">
        <v>0</v>
      </c>
      <c r="I18" s="50">
        <f t="shared" si="1"/>
        <v>150</v>
      </c>
      <c r="J18" s="44">
        <v>150</v>
      </c>
      <c r="K18" s="45">
        <v>0</v>
      </c>
      <c r="L18" s="50">
        <f t="shared" si="2"/>
        <v>150</v>
      </c>
      <c r="M18" s="44">
        <v>150</v>
      </c>
      <c r="N18" s="45">
        <v>0</v>
      </c>
      <c r="O18" s="50">
        <f t="shared" si="3"/>
        <v>150</v>
      </c>
      <c r="P18" s="44">
        <v>150</v>
      </c>
      <c r="Q18" s="45">
        <v>0</v>
      </c>
      <c r="R18" s="50">
        <f t="shared" si="4"/>
        <v>150</v>
      </c>
      <c r="S18" s="44">
        <v>150</v>
      </c>
      <c r="T18" s="45">
        <v>0</v>
      </c>
      <c r="U18" s="50">
        <f t="shared" si="5"/>
        <v>150</v>
      </c>
      <c r="V18" s="44">
        <v>150</v>
      </c>
      <c r="W18" s="45">
        <v>0</v>
      </c>
      <c r="X18" s="50">
        <f t="shared" si="6"/>
        <v>150</v>
      </c>
      <c r="Y18" s="44">
        <v>150</v>
      </c>
      <c r="Z18" s="45">
        <v>0</v>
      </c>
      <c r="AA18" s="50">
        <f t="shared" si="7"/>
        <v>150</v>
      </c>
      <c r="AB18" s="44">
        <v>150</v>
      </c>
      <c r="AC18" s="45">
        <v>0</v>
      </c>
      <c r="AD18" s="50">
        <f t="shared" si="8"/>
        <v>150</v>
      </c>
      <c r="AE18" s="44">
        <v>150</v>
      </c>
      <c r="AF18" s="45">
        <v>0</v>
      </c>
      <c r="AG18" s="50">
        <f t="shared" si="9"/>
        <v>150</v>
      </c>
      <c r="AH18" s="44">
        <v>150</v>
      </c>
      <c r="AI18" s="45">
        <v>0</v>
      </c>
      <c r="AJ18" s="50">
        <f t="shared" si="10"/>
        <v>150</v>
      </c>
      <c r="AK18" s="44">
        <v>150</v>
      </c>
      <c r="AL18" s="45">
        <v>0</v>
      </c>
    </row>
    <row r="19" spans="1:38" ht="11.25">
      <c r="A19" s="94"/>
      <c r="B19" s="47">
        <f t="shared" si="11"/>
        <v>16</v>
      </c>
      <c r="C19" s="43">
        <f>'O2 Gas Cylinders'!C18</f>
        <v>150</v>
      </c>
      <c r="D19" s="44">
        <v>150</v>
      </c>
      <c r="E19" s="45">
        <v>0</v>
      </c>
      <c r="F19" s="50">
        <f t="shared" si="0"/>
        <v>150</v>
      </c>
      <c r="G19" s="44">
        <v>150</v>
      </c>
      <c r="H19" s="45">
        <v>0</v>
      </c>
      <c r="I19" s="50">
        <f t="shared" si="1"/>
        <v>150</v>
      </c>
      <c r="J19" s="44">
        <v>150</v>
      </c>
      <c r="K19" s="45">
        <v>0</v>
      </c>
      <c r="L19" s="50">
        <f t="shared" si="2"/>
        <v>150</v>
      </c>
      <c r="M19" s="44">
        <v>150</v>
      </c>
      <c r="N19" s="45">
        <v>0</v>
      </c>
      <c r="O19" s="50">
        <f t="shared" si="3"/>
        <v>150</v>
      </c>
      <c r="P19" s="44">
        <v>150</v>
      </c>
      <c r="Q19" s="45">
        <v>0</v>
      </c>
      <c r="R19" s="50">
        <f t="shared" si="4"/>
        <v>150</v>
      </c>
      <c r="S19" s="44">
        <v>150</v>
      </c>
      <c r="T19" s="45">
        <v>0</v>
      </c>
      <c r="U19" s="50">
        <f t="shared" si="5"/>
        <v>150</v>
      </c>
      <c r="V19" s="44">
        <v>150</v>
      </c>
      <c r="W19" s="45">
        <v>0</v>
      </c>
      <c r="X19" s="50">
        <f t="shared" si="6"/>
        <v>150</v>
      </c>
      <c r="Y19" s="44">
        <v>150</v>
      </c>
      <c r="Z19" s="45">
        <v>0</v>
      </c>
      <c r="AA19" s="50">
        <f t="shared" si="7"/>
        <v>150</v>
      </c>
      <c r="AB19" s="44">
        <v>150</v>
      </c>
      <c r="AC19" s="45">
        <v>0</v>
      </c>
      <c r="AD19" s="50">
        <f t="shared" si="8"/>
        <v>150</v>
      </c>
      <c r="AE19" s="44">
        <v>150</v>
      </c>
      <c r="AF19" s="45">
        <v>0</v>
      </c>
      <c r="AG19" s="50">
        <f t="shared" si="9"/>
        <v>150</v>
      </c>
      <c r="AH19" s="44">
        <v>150</v>
      </c>
      <c r="AI19" s="45">
        <v>0</v>
      </c>
      <c r="AJ19" s="50">
        <f t="shared" si="10"/>
        <v>150</v>
      </c>
      <c r="AK19" s="44">
        <v>150</v>
      </c>
      <c r="AL19" s="45">
        <v>0</v>
      </c>
    </row>
    <row r="20" spans="1:38" ht="11.25">
      <c r="A20" s="94"/>
      <c r="B20" s="47">
        <f t="shared" si="11"/>
        <v>17</v>
      </c>
      <c r="C20" s="43">
        <f>'O2 Gas Cylinders'!C19</f>
        <v>150</v>
      </c>
      <c r="D20" s="44">
        <v>150</v>
      </c>
      <c r="E20" s="45">
        <v>0</v>
      </c>
      <c r="F20" s="50">
        <f t="shared" si="0"/>
        <v>150</v>
      </c>
      <c r="G20" s="44">
        <v>150</v>
      </c>
      <c r="H20" s="45">
        <v>0</v>
      </c>
      <c r="I20" s="50">
        <f t="shared" si="1"/>
        <v>150</v>
      </c>
      <c r="J20" s="44">
        <v>150</v>
      </c>
      <c r="K20" s="45">
        <v>0</v>
      </c>
      <c r="L20" s="50">
        <f t="shared" si="2"/>
        <v>150</v>
      </c>
      <c r="M20" s="44">
        <v>150</v>
      </c>
      <c r="N20" s="45">
        <v>0</v>
      </c>
      <c r="O20" s="50">
        <f t="shared" si="3"/>
        <v>150</v>
      </c>
      <c r="P20" s="44">
        <v>150</v>
      </c>
      <c r="Q20" s="45">
        <v>0</v>
      </c>
      <c r="R20" s="50">
        <f t="shared" si="4"/>
        <v>150</v>
      </c>
      <c r="S20" s="44">
        <v>150</v>
      </c>
      <c r="T20" s="45">
        <v>0</v>
      </c>
      <c r="U20" s="50">
        <f t="shared" si="5"/>
        <v>150</v>
      </c>
      <c r="V20" s="44">
        <v>150</v>
      </c>
      <c r="W20" s="45">
        <v>0</v>
      </c>
      <c r="X20" s="50">
        <f t="shared" si="6"/>
        <v>150</v>
      </c>
      <c r="Y20" s="44">
        <v>150</v>
      </c>
      <c r="Z20" s="45">
        <v>0</v>
      </c>
      <c r="AA20" s="50">
        <f t="shared" si="7"/>
        <v>150</v>
      </c>
      <c r="AB20" s="44">
        <v>150</v>
      </c>
      <c r="AC20" s="45">
        <v>0</v>
      </c>
      <c r="AD20" s="50">
        <f t="shared" si="8"/>
        <v>150</v>
      </c>
      <c r="AE20" s="44">
        <v>150</v>
      </c>
      <c r="AF20" s="45">
        <v>0</v>
      </c>
      <c r="AG20" s="50">
        <f t="shared" si="9"/>
        <v>150</v>
      </c>
      <c r="AH20" s="44">
        <v>150</v>
      </c>
      <c r="AI20" s="45">
        <v>0</v>
      </c>
      <c r="AJ20" s="50">
        <f t="shared" si="10"/>
        <v>150</v>
      </c>
      <c r="AK20" s="44">
        <v>150</v>
      </c>
      <c r="AL20" s="45">
        <v>0</v>
      </c>
    </row>
    <row r="21" spans="1:38" ht="11.25">
      <c r="A21" s="94"/>
      <c r="B21" s="47">
        <f t="shared" si="11"/>
        <v>18</v>
      </c>
      <c r="C21" s="43">
        <f>'O2 Gas Cylinders'!C20</f>
        <v>150</v>
      </c>
      <c r="D21" s="44">
        <v>150</v>
      </c>
      <c r="E21" s="45">
        <v>0</v>
      </c>
      <c r="F21" s="50">
        <f t="shared" si="0"/>
        <v>150</v>
      </c>
      <c r="G21" s="44">
        <v>150</v>
      </c>
      <c r="H21" s="45">
        <v>0</v>
      </c>
      <c r="I21" s="50">
        <f t="shared" si="1"/>
        <v>150</v>
      </c>
      <c r="J21" s="44">
        <v>150</v>
      </c>
      <c r="K21" s="45">
        <v>0</v>
      </c>
      <c r="L21" s="50">
        <f t="shared" si="2"/>
        <v>150</v>
      </c>
      <c r="M21" s="44">
        <v>150</v>
      </c>
      <c r="N21" s="45">
        <v>0</v>
      </c>
      <c r="O21" s="50">
        <f t="shared" si="3"/>
        <v>150</v>
      </c>
      <c r="P21" s="44">
        <v>150</v>
      </c>
      <c r="Q21" s="45">
        <v>0</v>
      </c>
      <c r="R21" s="50">
        <f t="shared" si="4"/>
        <v>150</v>
      </c>
      <c r="S21" s="44">
        <v>150</v>
      </c>
      <c r="T21" s="45">
        <v>0</v>
      </c>
      <c r="U21" s="50">
        <f t="shared" si="5"/>
        <v>150</v>
      </c>
      <c r="V21" s="44">
        <v>150</v>
      </c>
      <c r="W21" s="45">
        <v>0</v>
      </c>
      <c r="X21" s="50">
        <f t="shared" si="6"/>
        <v>150</v>
      </c>
      <c r="Y21" s="44">
        <v>150</v>
      </c>
      <c r="Z21" s="45">
        <v>0</v>
      </c>
      <c r="AA21" s="50">
        <f t="shared" si="7"/>
        <v>150</v>
      </c>
      <c r="AB21" s="44">
        <v>150</v>
      </c>
      <c r="AC21" s="45">
        <v>0</v>
      </c>
      <c r="AD21" s="50">
        <f t="shared" si="8"/>
        <v>150</v>
      </c>
      <c r="AE21" s="44">
        <v>150</v>
      </c>
      <c r="AF21" s="45">
        <v>0</v>
      </c>
      <c r="AG21" s="50">
        <f t="shared" si="9"/>
        <v>150</v>
      </c>
      <c r="AH21" s="44">
        <v>150</v>
      </c>
      <c r="AI21" s="45">
        <v>0</v>
      </c>
      <c r="AJ21" s="50">
        <f t="shared" si="10"/>
        <v>150</v>
      </c>
      <c r="AK21" s="44">
        <v>150</v>
      </c>
      <c r="AL21" s="45">
        <v>0</v>
      </c>
    </row>
    <row r="22" spans="1:38" ht="11.25">
      <c r="A22" s="94"/>
      <c r="B22" s="47">
        <f t="shared" si="11"/>
        <v>19</v>
      </c>
      <c r="C22" s="43">
        <f>'O2 Gas Cylinders'!C21</f>
        <v>150</v>
      </c>
      <c r="D22" s="44">
        <v>150</v>
      </c>
      <c r="E22" s="45">
        <v>0</v>
      </c>
      <c r="F22" s="50">
        <f t="shared" si="0"/>
        <v>150</v>
      </c>
      <c r="G22" s="44">
        <v>150</v>
      </c>
      <c r="H22" s="45">
        <v>0</v>
      </c>
      <c r="I22" s="50">
        <f t="shared" si="1"/>
        <v>150</v>
      </c>
      <c r="J22" s="44">
        <v>150</v>
      </c>
      <c r="K22" s="45">
        <v>0</v>
      </c>
      <c r="L22" s="50">
        <f t="shared" si="2"/>
        <v>150</v>
      </c>
      <c r="M22" s="44">
        <v>150</v>
      </c>
      <c r="N22" s="45">
        <v>0</v>
      </c>
      <c r="O22" s="50">
        <f t="shared" si="3"/>
        <v>150</v>
      </c>
      <c r="P22" s="44">
        <v>150</v>
      </c>
      <c r="Q22" s="45">
        <v>0</v>
      </c>
      <c r="R22" s="50">
        <f t="shared" si="4"/>
        <v>150</v>
      </c>
      <c r="S22" s="44">
        <v>150</v>
      </c>
      <c r="T22" s="45">
        <v>0</v>
      </c>
      <c r="U22" s="50">
        <f t="shared" si="5"/>
        <v>150</v>
      </c>
      <c r="V22" s="44">
        <v>150</v>
      </c>
      <c r="W22" s="45">
        <v>0</v>
      </c>
      <c r="X22" s="50">
        <f t="shared" si="6"/>
        <v>150</v>
      </c>
      <c r="Y22" s="44">
        <v>150</v>
      </c>
      <c r="Z22" s="45">
        <v>0</v>
      </c>
      <c r="AA22" s="50">
        <f t="shared" si="7"/>
        <v>150</v>
      </c>
      <c r="AB22" s="44">
        <v>150</v>
      </c>
      <c r="AC22" s="45">
        <v>0</v>
      </c>
      <c r="AD22" s="50">
        <f t="shared" si="8"/>
        <v>150</v>
      </c>
      <c r="AE22" s="44">
        <v>150</v>
      </c>
      <c r="AF22" s="45">
        <v>0</v>
      </c>
      <c r="AG22" s="50">
        <f t="shared" si="9"/>
        <v>150</v>
      </c>
      <c r="AH22" s="44">
        <v>150</v>
      </c>
      <c r="AI22" s="45">
        <v>0</v>
      </c>
      <c r="AJ22" s="50">
        <f t="shared" si="10"/>
        <v>150</v>
      </c>
      <c r="AK22" s="44">
        <v>150</v>
      </c>
      <c r="AL22" s="45">
        <v>0</v>
      </c>
    </row>
    <row r="23" spans="1:38" ht="11.25">
      <c r="A23" s="98"/>
      <c r="B23" s="47">
        <f t="shared" si="11"/>
        <v>20</v>
      </c>
      <c r="C23" s="43">
        <f>'O2 Gas Cylinders'!C22</f>
        <v>150</v>
      </c>
      <c r="D23" s="44">
        <v>150</v>
      </c>
      <c r="E23" s="45">
        <v>0</v>
      </c>
      <c r="F23" s="50">
        <f t="shared" si="0"/>
        <v>150</v>
      </c>
      <c r="G23" s="44">
        <v>150</v>
      </c>
      <c r="H23" s="45">
        <v>0</v>
      </c>
      <c r="I23" s="50">
        <f t="shared" si="1"/>
        <v>150</v>
      </c>
      <c r="J23" s="44">
        <v>150</v>
      </c>
      <c r="K23" s="45">
        <v>0</v>
      </c>
      <c r="L23" s="50">
        <f t="shared" si="2"/>
        <v>150</v>
      </c>
      <c r="M23" s="44">
        <v>150</v>
      </c>
      <c r="N23" s="45">
        <v>0</v>
      </c>
      <c r="O23" s="50">
        <f t="shared" si="3"/>
        <v>150</v>
      </c>
      <c r="P23" s="44">
        <v>150</v>
      </c>
      <c r="Q23" s="45">
        <v>0</v>
      </c>
      <c r="R23" s="50">
        <f t="shared" si="4"/>
        <v>150</v>
      </c>
      <c r="S23" s="44">
        <v>150</v>
      </c>
      <c r="T23" s="45">
        <v>0</v>
      </c>
      <c r="U23" s="50">
        <f t="shared" si="5"/>
        <v>150</v>
      </c>
      <c r="V23" s="44">
        <v>150</v>
      </c>
      <c r="W23" s="45">
        <v>0</v>
      </c>
      <c r="X23" s="50">
        <f t="shared" si="6"/>
        <v>150</v>
      </c>
      <c r="Y23" s="44">
        <v>150</v>
      </c>
      <c r="Z23" s="45">
        <v>0</v>
      </c>
      <c r="AA23" s="50">
        <f t="shared" si="7"/>
        <v>150</v>
      </c>
      <c r="AB23" s="44">
        <v>150</v>
      </c>
      <c r="AC23" s="45">
        <v>0</v>
      </c>
      <c r="AD23" s="50">
        <f t="shared" si="8"/>
        <v>150</v>
      </c>
      <c r="AE23" s="44">
        <v>150</v>
      </c>
      <c r="AF23" s="45">
        <v>0</v>
      </c>
      <c r="AG23" s="50">
        <f t="shared" si="9"/>
        <v>150</v>
      </c>
      <c r="AH23" s="44">
        <v>150</v>
      </c>
      <c r="AI23" s="45">
        <v>0</v>
      </c>
      <c r="AJ23" s="50">
        <f t="shared" si="10"/>
        <v>150</v>
      </c>
      <c r="AK23" s="44">
        <v>150</v>
      </c>
      <c r="AL23" s="45">
        <v>0</v>
      </c>
    </row>
    <row r="24" spans="1:38" ht="11.25">
      <c r="A24" s="91" t="s">
        <v>21</v>
      </c>
      <c r="B24" s="91"/>
      <c r="C24" s="86">
        <f>SUM(E4:E23)</f>
        <v>7</v>
      </c>
      <c r="D24" s="86"/>
      <c r="E24" s="86"/>
      <c r="F24" s="86">
        <f>SUM(H4:H23)</f>
        <v>6</v>
      </c>
      <c r="G24" s="86"/>
      <c r="H24" s="86"/>
      <c r="I24" s="86">
        <f>SUM(K4:K23)</f>
        <v>6</v>
      </c>
      <c r="J24" s="86"/>
      <c r="K24" s="86"/>
      <c r="L24" s="86">
        <f>SUM(N4:N23)</f>
        <v>6</v>
      </c>
      <c r="M24" s="86"/>
      <c r="N24" s="86"/>
      <c r="O24" s="86">
        <f>SUM(Q4:Q23)</f>
        <v>6</v>
      </c>
      <c r="P24" s="86"/>
      <c r="Q24" s="86"/>
      <c r="R24" s="86">
        <f>SUM(T4:T23)</f>
        <v>6</v>
      </c>
      <c r="S24" s="86"/>
      <c r="T24" s="86"/>
      <c r="U24" s="86">
        <f>SUM(W4:W23)</f>
        <v>0</v>
      </c>
      <c r="V24" s="86"/>
      <c r="W24" s="86"/>
      <c r="X24" s="86">
        <f>SUM(Z4:Z23)</f>
        <v>0</v>
      </c>
      <c r="Y24" s="86"/>
      <c r="Z24" s="86"/>
      <c r="AA24" s="86">
        <f>SUM(AC4:AC23)</f>
        <v>0</v>
      </c>
      <c r="AB24" s="86"/>
      <c r="AC24" s="86"/>
      <c r="AD24" s="86">
        <f>SUM(AF4:AF23)</f>
        <v>0</v>
      </c>
      <c r="AE24" s="86"/>
      <c r="AF24" s="86"/>
      <c r="AG24" s="86">
        <f>SUM(AI4:AI23)</f>
        <v>0</v>
      </c>
      <c r="AH24" s="86"/>
      <c r="AI24" s="86"/>
      <c r="AJ24" s="86">
        <f>SUM(AL4:AL23)</f>
        <v>0</v>
      </c>
      <c r="AK24" s="86"/>
      <c r="AL24" s="86"/>
    </row>
    <row r="26" spans="3:7" ht="11.25">
      <c r="C26" s="99"/>
      <c r="D26" s="99"/>
      <c r="E26" s="99"/>
      <c r="F26" s="99"/>
      <c r="G26" s="99"/>
    </row>
    <row r="27" ht="11.25">
      <c r="E27" s="49"/>
    </row>
    <row r="28" ht="11.25">
      <c r="E28" s="49"/>
    </row>
    <row r="29" ht="11.25">
      <c r="E29" s="49"/>
    </row>
  </sheetData>
  <mergeCells count="29">
    <mergeCell ref="R24:T24"/>
    <mergeCell ref="U24:W24"/>
    <mergeCell ref="X24:Z24"/>
    <mergeCell ref="C26:G26"/>
    <mergeCell ref="F24:H24"/>
    <mergeCell ref="I24:K24"/>
    <mergeCell ref="L24:N24"/>
    <mergeCell ref="AA24:AC24"/>
    <mergeCell ref="AD24:AF24"/>
    <mergeCell ref="AG24:AI24"/>
    <mergeCell ref="AJ24:AL24"/>
    <mergeCell ref="A24:B24"/>
    <mergeCell ref="C24:E24"/>
    <mergeCell ref="L2:N2"/>
    <mergeCell ref="O2:Q2"/>
    <mergeCell ref="C2:E2"/>
    <mergeCell ref="A3:A23"/>
    <mergeCell ref="O24:Q24"/>
    <mergeCell ref="F2:H2"/>
    <mergeCell ref="I2:K2"/>
    <mergeCell ref="A1:B2"/>
    <mergeCell ref="X2:Z2"/>
    <mergeCell ref="R2:T2"/>
    <mergeCell ref="U2:W2"/>
    <mergeCell ref="C1:AL1"/>
    <mergeCell ref="AJ2:AL2"/>
    <mergeCell ref="AA2:AC2"/>
    <mergeCell ref="AD2:AF2"/>
    <mergeCell ref="AG2:AI2"/>
  </mergeCells>
  <printOptions/>
  <pageMargins left="0.75" right="0.75" top="1" bottom="1" header="0.5" footer="0.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codeName="Sheet31"/>
  <dimension ref="A1:L22"/>
  <sheetViews>
    <sheetView workbookViewId="0" topLeftCell="A1">
      <selection activeCell="H7" sqref="H7"/>
    </sheetView>
  </sheetViews>
  <sheetFormatPr defaultColWidth="9.140625" defaultRowHeight="12.75"/>
  <cols>
    <col min="1" max="1" width="17.00390625" style="0" customWidth="1"/>
    <col min="2" max="2" width="7.28125" style="1" customWidth="1"/>
    <col min="3" max="3" width="8.00390625" style="2" customWidth="1"/>
    <col min="4" max="4" width="6.28125" style="2" customWidth="1"/>
    <col min="5" max="5" width="12.7109375" style="2" customWidth="1"/>
    <col min="6" max="6" width="6.28125" style="2" customWidth="1"/>
    <col min="7" max="7" width="6.140625" style="2" customWidth="1"/>
    <col min="8" max="8" width="12.7109375" style="0" customWidth="1"/>
    <col min="9" max="9" width="2.140625" style="0" customWidth="1"/>
  </cols>
  <sheetData>
    <row r="1" spans="1:8" ht="26.25">
      <c r="A1" s="11" t="s">
        <v>16</v>
      </c>
      <c r="B1" s="12"/>
      <c r="C1" s="12"/>
      <c r="D1" s="13"/>
      <c r="E1" s="13"/>
      <c r="F1" s="13"/>
      <c r="G1" s="13"/>
      <c r="H1" s="14"/>
    </row>
    <row r="2" spans="1:10" ht="12.75">
      <c r="A2" s="81" t="s">
        <v>11</v>
      </c>
      <c r="B2" s="83" t="s">
        <v>12</v>
      </c>
      <c r="C2" s="81" t="s">
        <v>0</v>
      </c>
      <c r="D2" s="101" t="s">
        <v>9</v>
      </c>
      <c r="E2" s="102"/>
      <c r="F2" s="79" t="s">
        <v>10</v>
      </c>
      <c r="G2" s="79"/>
      <c r="H2" s="80"/>
      <c r="J2" t="s">
        <v>31</v>
      </c>
    </row>
    <row r="3" spans="1:12" ht="12.75">
      <c r="A3" s="82"/>
      <c r="B3" s="84"/>
      <c r="C3" s="82"/>
      <c r="D3" s="18" t="s">
        <v>7</v>
      </c>
      <c r="E3" s="18" t="s">
        <v>1</v>
      </c>
      <c r="F3" s="18" t="s">
        <v>7</v>
      </c>
      <c r="G3" s="18" t="s">
        <v>8</v>
      </c>
      <c r="H3" s="18" t="s">
        <v>1</v>
      </c>
      <c r="J3" s="100" t="s">
        <v>53</v>
      </c>
      <c r="K3" s="100"/>
      <c r="L3" s="100"/>
    </row>
    <row r="4" spans="1:12" ht="12.75">
      <c r="A4" s="21" t="str">
        <f>IF(Divers!B4=0,"",Divers!B4)</f>
        <v>Joe Bloggs</v>
      </c>
      <c r="B4" s="23">
        <v>1</v>
      </c>
      <c r="C4" s="53">
        <v>10</v>
      </c>
      <c r="D4" s="53">
        <v>80</v>
      </c>
      <c r="E4" s="53">
        <v>50</v>
      </c>
      <c r="F4" s="53">
        <v>36</v>
      </c>
      <c r="G4" s="53">
        <v>0</v>
      </c>
      <c r="H4" s="53">
        <v>200</v>
      </c>
      <c r="J4" s="100"/>
      <c r="K4" s="100"/>
      <c r="L4" s="100"/>
    </row>
    <row r="5" spans="1:12" ht="12.75">
      <c r="A5" s="21" t="str">
        <f>IF(Divers!B5=0,"",Divers!B5)</f>
        <v>John Smith</v>
      </c>
      <c r="B5" s="23">
        <v>2</v>
      </c>
      <c r="C5" s="53">
        <v>10</v>
      </c>
      <c r="D5" s="53">
        <v>80</v>
      </c>
      <c r="E5" s="53">
        <v>50</v>
      </c>
      <c r="F5" s="53">
        <v>36</v>
      </c>
      <c r="G5" s="53">
        <v>0</v>
      </c>
      <c r="H5" s="53">
        <v>200</v>
      </c>
      <c r="J5" s="100"/>
      <c r="K5" s="100"/>
      <c r="L5" s="100"/>
    </row>
    <row r="6" spans="1:12" ht="12.75">
      <c r="A6" s="21" t="str">
        <f>IF(Divers!B6=0,"",Divers!B6)</f>
        <v>Paul Owen</v>
      </c>
      <c r="B6" s="23">
        <v>3</v>
      </c>
      <c r="C6" s="53">
        <v>10</v>
      </c>
      <c r="D6" s="53">
        <v>80</v>
      </c>
      <c r="E6" s="53">
        <v>50</v>
      </c>
      <c r="F6" s="53">
        <v>36</v>
      </c>
      <c r="G6" s="53">
        <v>0</v>
      </c>
      <c r="H6" s="53">
        <v>200</v>
      </c>
      <c r="J6" s="100"/>
      <c r="K6" s="100"/>
      <c r="L6" s="100"/>
    </row>
    <row r="7" spans="1:12" ht="12.75">
      <c r="A7" s="21" t="str">
        <f>IF(Divers!B7=0,"",Divers!B7)</f>
        <v>Ian Galloway</v>
      </c>
      <c r="B7" s="23">
        <v>4</v>
      </c>
      <c r="C7" s="53">
        <v>10</v>
      </c>
      <c r="D7" s="53">
        <v>80</v>
      </c>
      <c r="E7" s="53">
        <v>50</v>
      </c>
      <c r="F7" s="53">
        <v>36</v>
      </c>
      <c r="G7" s="53">
        <v>0</v>
      </c>
      <c r="H7" s="53">
        <v>200</v>
      </c>
      <c r="J7" s="100"/>
      <c r="K7" s="100"/>
      <c r="L7" s="100"/>
    </row>
    <row r="8" spans="1:12" ht="12.75">
      <c r="A8" s="21" t="str">
        <f>IF(Divers!B8=0,"",Divers!B8)</f>
        <v>Julian Bath</v>
      </c>
      <c r="B8" s="23">
        <v>5</v>
      </c>
      <c r="C8" s="53">
        <v>10</v>
      </c>
      <c r="D8" s="53">
        <v>80</v>
      </c>
      <c r="E8" s="53">
        <v>50</v>
      </c>
      <c r="F8" s="53">
        <v>36</v>
      </c>
      <c r="G8" s="53">
        <v>0</v>
      </c>
      <c r="H8" s="53">
        <v>180</v>
      </c>
      <c r="J8" s="100"/>
      <c r="K8" s="100"/>
      <c r="L8" s="100"/>
    </row>
    <row r="9" spans="1:12" ht="12.75">
      <c r="A9" s="21" t="str">
        <f>IF(Divers!B9=0,"",Divers!B9)</f>
        <v>A N Other</v>
      </c>
      <c r="B9" s="23">
        <v>6</v>
      </c>
      <c r="C9" s="53">
        <v>10</v>
      </c>
      <c r="D9" s="53">
        <v>80</v>
      </c>
      <c r="E9" s="53">
        <v>50</v>
      </c>
      <c r="F9" s="53">
        <v>36</v>
      </c>
      <c r="G9" s="53">
        <v>0</v>
      </c>
      <c r="H9" s="53">
        <v>180</v>
      </c>
      <c r="J9" s="100"/>
      <c r="K9" s="100"/>
      <c r="L9" s="100"/>
    </row>
    <row r="10" spans="1:12" ht="12.75">
      <c r="A10" s="21">
        <f>IF(Divers!B10=0,"",Divers!B10)</f>
      </c>
      <c r="B10" s="23">
        <v>7</v>
      </c>
      <c r="C10" s="53">
        <v>0</v>
      </c>
      <c r="D10" s="53">
        <v>0</v>
      </c>
      <c r="E10" s="53">
        <v>0</v>
      </c>
      <c r="F10" s="53">
        <v>0</v>
      </c>
      <c r="G10" s="53">
        <v>0</v>
      </c>
      <c r="H10" s="53">
        <v>0</v>
      </c>
      <c r="J10" s="100"/>
      <c r="K10" s="100"/>
      <c r="L10" s="100"/>
    </row>
    <row r="11" spans="1:12" ht="12.75">
      <c r="A11" s="21">
        <f>IF(Divers!B11=0,"",Divers!B11)</f>
      </c>
      <c r="B11" s="23">
        <v>8</v>
      </c>
      <c r="C11" s="53">
        <v>0</v>
      </c>
      <c r="D11" s="53">
        <v>0</v>
      </c>
      <c r="E11" s="53">
        <v>0</v>
      </c>
      <c r="F11" s="53">
        <v>0</v>
      </c>
      <c r="G11" s="53">
        <v>0</v>
      </c>
      <c r="H11" s="53">
        <v>0</v>
      </c>
      <c r="J11" s="100"/>
      <c r="K11" s="100"/>
      <c r="L11" s="100"/>
    </row>
    <row r="12" spans="1:12" ht="12.75">
      <c r="A12" s="21">
        <f>IF(Divers!B12=0,"",Divers!B12)</f>
      </c>
      <c r="B12" s="23">
        <v>9</v>
      </c>
      <c r="C12" s="53">
        <v>0</v>
      </c>
      <c r="D12" s="53">
        <v>0</v>
      </c>
      <c r="E12" s="53">
        <v>0</v>
      </c>
      <c r="F12" s="53">
        <v>0</v>
      </c>
      <c r="G12" s="53">
        <v>0</v>
      </c>
      <c r="H12" s="53">
        <v>0</v>
      </c>
      <c r="J12" s="100"/>
      <c r="K12" s="100"/>
      <c r="L12" s="100"/>
    </row>
    <row r="13" spans="1:12" ht="12.75">
      <c r="A13" s="21">
        <f>IF(Divers!B13=0,"",Divers!B13)</f>
      </c>
      <c r="B13" s="23">
        <v>10</v>
      </c>
      <c r="C13" s="53">
        <v>0</v>
      </c>
      <c r="D13" s="53">
        <v>0</v>
      </c>
      <c r="E13" s="53">
        <v>0</v>
      </c>
      <c r="F13" s="53">
        <v>0</v>
      </c>
      <c r="G13" s="53">
        <v>0</v>
      </c>
      <c r="H13" s="53">
        <v>0</v>
      </c>
      <c r="J13" s="100"/>
      <c r="K13" s="100"/>
      <c r="L13" s="100"/>
    </row>
    <row r="14" spans="1:12" ht="12.75">
      <c r="A14" s="21">
        <f>IF(Divers!B14=0,"",Divers!B14)</f>
      </c>
      <c r="B14" s="23">
        <v>11</v>
      </c>
      <c r="C14" s="53">
        <v>0</v>
      </c>
      <c r="D14" s="53">
        <v>0</v>
      </c>
      <c r="E14" s="53">
        <v>0</v>
      </c>
      <c r="F14" s="53">
        <v>0</v>
      </c>
      <c r="G14" s="53">
        <v>0</v>
      </c>
      <c r="H14" s="53">
        <v>0</v>
      </c>
      <c r="J14" s="100"/>
      <c r="K14" s="100"/>
      <c r="L14" s="100"/>
    </row>
    <row r="15" spans="1:12" ht="12.75">
      <c r="A15" s="21">
        <f>IF(Divers!B15=0,"",Divers!B15)</f>
      </c>
      <c r="B15" s="23">
        <v>12</v>
      </c>
      <c r="C15" s="53">
        <v>0</v>
      </c>
      <c r="D15" s="53">
        <v>0</v>
      </c>
      <c r="E15" s="53">
        <v>0</v>
      </c>
      <c r="F15" s="53">
        <v>0</v>
      </c>
      <c r="G15" s="53">
        <v>0</v>
      </c>
      <c r="H15" s="53">
        <v>0</v>
      </c>
      <c r="J15" s="100"/>
      <c r="K15" s="100"/>
      <c r="L15" s="100"/>
    </row>
    <row r="16" spans="1:8" ht="22.5" customHeight="1">
      <c r="A16" s="33" t="s">
        <v>25</v>
      </c>
      <c r="B16" s="12"/>
      <c r="C16" s="12"/>
      <c r="D16" s="12"/>
      <c r="E16" s="13"/>
      <c r="F16" s="13"/>
      <c r="G16" s="13"/>
      <c r="H16" s="14"/>
    </row>
    <row r="17" spans="1:8" ht="12.75">
      <c r="A17" s="34" t="s">
        <v>26</v>
      </c>
      <c r="B17" s="59">
        <v>33</v>
      </c>
      <c r="C17" s="26"/>
      <c r="D17" s="26"/>
      <c r="E17" s="6"/>
      <c r="F17" s="6"/>
      <c r="G17" s="6"/>
      <c r="H17" s="8"/>
    </row>
    <row r="18" spans="1:8" ht="12.75">
      <c r="A18" s="34" t="s">
        <v>29</v>
      </c>
      <c r="B18" s="60">
        <v>1.6</v>
      </c>
      <c r="C18" s="26"/>
      <c r="D18" s="26"/>
      <c r="E18" s="6"/>
      <c r="F18" s="6"/>
      <c r="G18" s="6"/>
      <c r="H18" s="8"/>
    </row>
    <row r="19" spans="1:8" ht="12.75">
      <c r="A19" s="34" t="s">
        <v>27</v>
      </c>
      <c r="B19" s="59">
        <v>0</v>
      </c>
      <c r="C19" s="69" t="s">
        <v>52</v>
      </c>
      <c r="D19" s="26"/>
      <c r="E19" s="6"/>
      <c r="F19" s="6"/>
      <c r="G19" s="6"/>
      <c r="H19" s="8"/>
    </row>
    <row r="20" spans="1:8" ht="12.75">
      <c r="A20" s="5"/>
      <c r="B20" s="30"/>
      <c r="C20" s="26"/>
      <c r="D20" s="26"/>
      <c r="E20" s="6"/>
      <c r="F20" s="6"/>
      <c r="G20" s="6"/>
      <c r="H20" s="8"/>
    </row>
    <row r="21" spans="1:8" ht="12.75">
      <c r="A21" s="34" t="s">
        <v>30</v>
      </c>
      <c r="B21" s="6" t="s">
        <v>4</v>
      </c>
      <c r="C21" s="6" t="s">
        <v>5</v>
      </c>
      <c r="D21" s="6" t="s">
        <v>23</v>
      </c>
      <c r="E21" s="6"/>
      <c r="F21" s="6"/>
      <c r="G21" s="6"/>
      <c r="H21" s="8"/>
    </row>
    <row r="22" spans="1:8" ht="12.75">
      <c r="A22" s="35" t="s">
        <v>22</v>
      </c>
      <c r="B22" s="31">
        <f>(B18/((B17/10)+1))*100</f>
        <v>37.2093023255814</v>
      </c>
      <c r="C22" s="31">
        <f>100-(B22+D22)</f>
        <v>0</v>
      </c>
      <c r="D22" s="31">
        <f>IF(B19=0,100-B22,(((B19/10)+1)*0.79)/((B17/10)+1)*100)</f>
        <v>62.7906976744186</v>
      </c>
      <c r="E22" s="9"/>
      <c r="F22" s="9"/>
      <c r="G22" s="9"/>
      <c r="H22" s="10"/>
    </row>
  </sheetData>
  <mergeCells count="6">
    <mergeCell ref="J3:L15"/>
    <mergeCell ref="F2:H2"/>
    <mergeCell ref="A2:A3"/>
    <mergeCell ref="B2:B3"/>
    <mergeCell ref="C2:C3"/>
    <mergeCell ref="D2:E2"/>
  </mergeCells>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92"/>
  <dimension ref="A1:AL29"/>
  <sheetViews>
    <sheetView workbookViewId="0" topLeftCell="A1">
      <pane xSplit="2" topLeftCell="C1" activePane="topRight" state="frozen"/>
      <selection pane="topLeft" activeCell="E20" sqref="E20"/>
      <selection pane="topRight" activeCell="E20" sqref="E20"/>
    </sheetView>
  </sheetViews>
  <sheetFormatPr defaultColWidth="9.140625" defaultRowHeight="12.75"/>
  <cols>
    <col min="1" max="1" width="3.00390625" style="32" customWidth="1"/>
    <col min="2" max="2" width="2.7109375" style="32" customWidth="1"/>
    <col min="3" max="3" width="4.8515625" style="32" customWidth="1"/>
    <col min="4" max="4" width="3.57421875" style="32" customWidth="1"/>
    <col min="5" max="5" width="3.421875" style="32" customWidth="1"/>
    <col min="6" max="6" width="4.28125" style="32" customWidth="1"/>
    <col min="7" max="7" width="3.57421875" style="32" customWidth="1"/>
    <col min="8" max="8" width="3.421875" style="32" customWidth="1"/>
    <col min="9" max="9" width="4.28125" style="32" customWidth="1"/>
    <col min="10" max="10" width="3.57421875" style="32" customWidth="1"/>
    <col min="11" max="11" width="3.421875" style="32" customWidth="1"/>
    <col min="12" max="12" width="4.28125" style="32" customWidth="1"/>
    <col min="13" max="13" width="3.57421875" style="32" customWidth="1"/>
    <col min="14" max="14" width="3.421875" style="32" customWidth="1"/>
    <col min="15" max="15" width="4.28125" style="32" customWidth="1"/>
    <col min="16" max="16" width="3.57421875" style="32" customWidth="1"/>
    <col min="17" max="17" width="3.421875" style="32" customWidth="1"/>
    <col min="18" max="18" width="4.28125" style="32" customWidth="1"/>
    <col min="19" max="19" width="3.57421875" style="32" customWidth="1"/>
    <col min="20" max="20" width="3.421875" style="32" customWidth="1"/>
    <col min="21" max="21" width="4.28125" style="32" customWidth="1"/>
    <col min="22" max="22" width="3.57421875" style="32" customWidth="1"/>
    <col min="23" max="23" width="3.421875" style="32" customWidth="1"/>
    <col min="24" max="24" width="4.28125" style="32" customWidth="1"/>
    <col min="25" max="25" width="3.57421875" style="32" customWidth="1"/>
    <col min="26" max="26" width="3.421875" style="32" customWidth="1"/>
    <col min="27" max="27" width="4.28125" style="32" customWidth="1"/>
    <col min="28" max="28" width="3.57421875" style="32" customWidth="1"/>
    <col min="29" max="29" width="3.421875" style="32" customWidth="1"/>
    <col min="30" max="30" width="4.28125" style="32" customWidth="1"/>
    <col min="31" max="31" width="3.57421875" style="32" customWidth="1"/>
    <col min="32" max="32" width="3.421875" style="32" customWidth="1"/>
    <col min="33" max="33" width="4.28125" style="32" customWidth="1"/>
    <col min="34" max="34" width="3.57421875" style="32" customWidth="1"/>
    <col min="35" max="35" width="3.421875" style="32" customWidth="1"/>
    <col min="36" max="36" width="4.28125" style="32" customWidth="1"/>
    <col min="37" max="37" width="3.57421875" style="32" customWidth="1"/>
    <col min="38" max="38" width="3.421875" style="32" customWidth="1"/>
    <col min="39" max="16384" width="9.140625" style="32" customWidth="1"/>
  </cols>
  <sheetData>
    <row r="1" spans="1:38" ht="11.25">
      <c r="A1" s="87" t="s">
        <v>5</v>
      </c>
      <c r="B1" s="88"/>
      <c r="C1" s="95" t="s">
        <v>36</v>
      </c>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7"/>
    </row>
    <row r="2" spans="1:38" ht="11.25">
      <c r="A2" s="89"/>
      <c r="B2" s="90"/>
      <c r="C2" s="85">
        <v>1</v>
      </c>
      <c r="D2" s="85"/>
      <c r="E2" s="85"/>
      <c r="F2" s="85">
        <v>2</v>
      </c>
      <c r="G2" s="85"/>
      <c r="H2" s="85"/>
      <c r="I2" s="85">
        <v>3</v>
      </c>
      <c r="J2" s="85"/>
      <c r="K2" s="85"/>
      <c r="L2" s="85">
        <v>4</v>
      </c>
      <c r="M2" s="85"/>
      <c r="N2" s="85"/>
      <c r="O2" s="85">
        <v>5</v>
      </c>
      <c r="P2" s="85"/>
      <c r="Q2" s="85"/>
      <c r="R2" s="85">
        <v>6</v>
      </c>
      <c r="S2" s="85"/>
      <c r="T2" s="85"/>
      <c r="U2" s="85">
        <v>7</v>
      </c>
      <c r="V2" s="85"/>
      <c r="W2" s="85"/>
      <c r="X2" s="85">
        <v>8</v>
      </c>
      <c r="Y2" s="85"/>
      <c r="Z2" s="85"/>
      <c r="AA2" s="85">
        <v>9</v>
      </c>
      <c r="AB2" s="85"/>
      <c r="AC2" s="85"/>
      <c r="AD2" s="85">
        <v>10</v>
      </c>
      <c r="AE2" s="85"/>
      <c r="AF2" s="85"/>
      <c r="AG2" s="85">
        <v>11</v>
      </c>
      <c r="AH2" s="85"/>
      <c r="AI2" s="85"/>
      <c r="AJ2" s="85">
        <v>12</v>
      </c>
      <c r="AK2" s="85"/>
      <c r="AL2" s="85"/>
    </row>
    <row r="3" spans="1:38" ht="11.25">
      <c r="A3" s="93" t="s">
        <v>24</v>
      </c>
      <c r="B3" s="47"/>
      <c r="C3" s="37" t="s">
        <v>19</v>
      </c>
      <c r="D3" s="38" t="s">
        <v>20</v>
      </c>
      <c r="E3" s="39" t="s">
        <v>35</v>
      </c>
      <c r="F3" s="37" t="s">
        <v>19</v>
      </c>
      <c r="G3" s="38" t="s">
        <v>20</v>
      </c>
      <c r="H3" s="39" t="s">
        <v>35</v>
      </c>
      <c r="I3" s="37" t="s">
        <v>19</v>
      </c>
      <c r="J3" s="38" t="s">
        <v>20</v>
      </c>
      <c r="K3" s="39" t="s">
        <v>35</v>
      </c>
      <c r="L3" s="37" t="s">
        <v>19</v>
      </c>
      <c r="M3" s="38" t="s">
        <v>20</v>
      </c>
      <c r="N3" s="39" t="s">
        <v>35</v>
      </c>
      <c r="O3" s="37" t="s">
        <v>19</v>
      </c>
      <c r="P3" s="38" t="s">
        <v>20</v>
      </c>
      <c r="Q3" s="39" t="s">
        <v>35</v>
      </c>
      <c r="R3" s="37" t="s">
        <v>19</v>
      </c>
      <c r="S3" s="38" t="s">
        <v>20</v>
      </c>
      <c r="T3" s="39" t="s">
        <v>35</v>
      </c>
      <c r="U3" s="37" t="s">
        <v>19</v>
      </c>
      <c r="V3" s="38" t="s">
        <v>20</v>
      </c>
      <c r="W3" s="39" t="s">
        <v>35</v>
      </c>
      <c r="X3" s="37" t="s">
        <v>19</v>
      </c>
      <c r="Y3" s="38" t="s">
        <v>20</v>
      </c>
      <c r="Z3" s="39" t="s">
        <v>35</v>
      </c>
      <c r="AA3" s="37" t="s">
        <v>19</v>
      </c>
      <c r="AB3" s="38" t="s">
        <v>20</v>
      </c>
      <c r="AC3" s="39" t="s">
        <v>35</v>
      </c>
      <c r="AD3" s="37" t="s">
        <v>19</v>
      </c>
      <c r="AE3" s="38" t="s">
        <v>20</v>
      </c>
      <c r="AF3" s="39" t="s">
        <v>35</v>
      </c>
      <c r="AG3" s="37" t="s">
        <v>19</v>
      </c>
      <c r="AH3" s="38" t="s">
        <v>20</v>
      </c>
      <c r="AI3" s="39" t="s">
        <v>35</v>
      </c>
      <c r="AJ3" s="37" t="s">
        <v>19</v>
      </c>
      <c r="AK3" s="38" t="s">
        <v>20</v>
      </c>
      <c r="AL3" s="39" t="s">
        <v>35</v>
      </c>
    </row>
    <row r="4" spans="1:38" ht="11.25">
      <c r="A4" s="94"/>
      <c r="B4" s="37">
        <v>1</v>
      </c>
      <c r="C4" s="40">
        <f>'He Decanting Matrix (Bottom)'!AK4</f>
        <v>21</v>
      </c>
      <c r="D4" s="41">
        <v>21</v>
      </c>
      <c r="E4" s="42">
        <v>0</v>
      </c>
      <c r="F4" s="40">
        <f aca="true" t="shared" si="0" ref="F4:F23">D4</f>
        <v>21</v>
      </c>
      <c r="G4" s="41">
        <v>21</v>
      </c>
      <c r="H4" s="42">
        <v>0</v>
      </c>
      <c r="I4" s="40">
        <f aca="true" t="shared" si="1" ref="I4:I23">G4</f>
        <v>21</v>
      </c>
      <c r="J4" s="41">
        <v>21</v>
      </c>
      <c r="K4" s="42">
        <v>0</v>
      </c>
      <c r="L4" s="40">
        <f aca="true" t="shared" si="2" ref="L4:L23">J4</f>
        <v>21</v>
      </c>
      <c r="M4" s="41">
        <v>21</v>
      </c>
      <c r="N4" s="42">
        <v>0</v>
      </c>
      <c r="O4" s="40">
        <f aca="true" t="shared" si="3" ref="O4:O23">M4</f>
        <v>21</v>
      </c>
      <c r="P4" s="41">
        <v>21</v>
      </c>
      <c r="Q4" s="42">
        <v>0</v>
      </c>
      <c r="R4" s="40">
        <f aca="true" t="shared" si="4" ref="R4:R23">P4</f>
        <v>21</v>
      </c>
      <c r="S4" s="41">
        <v>21</v>
      </c>
      <c r="T4" s="42">
        <v>0</v>
      </c>
      <c r="U4" s="40">
        <f aca="true" t="shared" si="5" ref="U4:U23">S4</f>
        <v>21</v>
      </c>
      <c r="V4" s="41">
        <v>21</v>
      </c>
      <c r="W4" s="42">
        <v>0</v>
      </c>
      <c r="X4" s="40">
        <f aca="true" t="shared" si="6" ref="X4:X23">V4</f>
        <v>21</v>
      </c>
      <c r="Y4" s="41">
        <v>21</v>
      </c>
      <c r="Z4" s="42">
        <v>0</v>
      </c>
      <c r="AA4" s="40">
        <f aca="true" t="shared" si="7" ref="AA4:AA23">Y4</f>
        <v>21</v>
      </c>
      <c r="AB4" s="41">
        <v>21</v>
      </c>
      <c r="AC4" s="42">
        <v>0</v>
      </c>
      <c r="AD4" s="40">
        <f aca="true" t="shared" si="8" ref="AD4:AD23">AB4</f>
        <v>21</v>
      </c>
      <c r="AE4" s="41">
        <v>21</v>
      </c>
      <c r="AF4" s="42">
        <v>0</v>
      </c>
      <c r="AG4" s="40">
        <f aca="true" t="shared" si="9" ref="AG4:AG23">AE4</f>
        <v>21</v>
      </c>
      <c r="AH4" s="41">
        <v>21</v>
      </c>
      <c r="AI4" s="42">
        <v>0</v>
      </c>
      <c r="AJ4" s="40">
        <f aca="true" t="shared" si="10" ref="AJ4:AJ23">AH4</f>
        <v>21</v>
      </c>
      <c r="AK4" s="41">
        <v>21</v>
      </c>
      <c r="AL4" s="42">
        <v>0</v>
      </c>
    </row>
    <row r="5" spans="1:38" ht="11.25">
      <c r="A5" s="94"/>
      <c r="B5" s="37">
        <f aca="true" t="shared" si="11" ref="B5:B17">B4+1</f>
        <v>2</v>
      </c>
      <c r="C5" s="43">
        <f>'He Decanting Matrix (Bottom)'!AK5</f>
        <v>98</v>
      </c>
      <c r="D5" s="44">
        <v>98</v>
      </c>
      <c r="E5" s="45">
        <v>0</v>
      </c>
      <c r="F5" s="43">
        <f t="shared" si="0"/>
        <v>98</v>
      </c>
      <c r="G5" s="44">
        <v>98</v>
      </c>
      <c r="H5" s="45">
        <v>0</v>
      </c>
      <c r="I5" s="43">
        <f t="shared" si="1"/>
        <v>98</v>
      </c>
      <c r="J5" s="44">
        <v>98</v>
      </c>
      <c r="K5" s="45">
        <v>0</v>
      </c>
      <c r="L5" s="43">
        <f t="shared" si="2"/>
        <v>98</v>
      </c>
      <c r="M5" s="44">
        <v>98</v>
      </c>
      <c r="N5" s="45">
        <v>0</v>
      </c>
      <c r="O5" s="43">
        <f t="shared" si="3"/>
        <v>98</v>
      </c>
      <c r="P5" s="44">
        <v>98</v>
      </c>
      <c r="Q5" s="45">
        <v>0</v>
      </c>
      <c r="R5" s="43">
        <f t="shared" si="4"/>
        <v>98</v>
      </c>
      <c r="S5" s="44">
        <v>98</v>
      </c>
      <c r="T5" s="45">
        <v>0</v>
      </c>
      <c r="U5" s="43">
        <f t="shared" si="5"/>
        <v>98</v>
      </c>
      <c r="V5" s="44">
        <v>98</v>
      </c>
      <c r="W5" s="45">
        <v>0</v>
      </c>
      <c r="X5" s="43">
        <f t="shared" si="6"/>
        <v>98</v>
      </c>
      <c r="Y5" s="44">
        <v>98</v>
      </c>
      <c r="Z5" s="45">
        <v>0</v>
      </c>
      <c r="AA5" s="43">
        <f t="shared" si="7"/>
        <v>98</v>
      </c>
      <c r="AB5" s="44">
        <v>98</v>
      </c>
      <c r="AC5" s="45">
        <v>0</v>
      </c>
      <c r="AD5" s="43">
        <f t="shared" si="8"/>
        <v>98</v>
      </c>
      <c r="AE5" s="44">
        <v>98</v>
      </c>
      <c r="AF5" s="45">
        <v>0</v>
      </c>
      <c r="AG5" s="43">
        <f t="shared" si="9"/>
        <v>98</v>
      </c>
      <c r="AH5" s="44">
        <v>98</v>
      </c>
      <c r="AI5" s="45">
        <v>0</v>
      </c>
      <c r="AJ5" s="43">
        <f t="shared" si="10"/>
        <v>98</v>
      </c>
      <c r="AK5" s="44">
        <v>98</v>
      </c>
      <c r="AL5" s="45">
        <v>0</v>
      </c>
    </row>
    <row r="6" spans="1:38" ht="11.25">
      <c r="A6" s="94"/>
      <c r="B6" s="37">
        <f t="shared" si="11"/>
        <v>3</v>
      </c>
      <c r="C6" s="43">
        <f>'He Decanting Matrix (Bottom)'!AK6</f>
        <v>200</v>
      </c>
      <c r="D6" s="44">
        <v>200</v>
      </c>
      <c r="E6" s="45">
        <v>0</v>
      </c>
      <c r="F6" s="43">
        <f t="shared" si="0"/>
        <v>200</v>
      </c>
      <c r="G6" s="44">
        <v>200</v>
      </c>
      <c r="H6" s="45">
        <v>0</v>
      </c>
      <c r="I6" s="43">
        <f t="shared" si="1"/>
        <v>200</v>
      </c>
      <c r="J6" s="44">
        <v>200</v>
      </c>
      <c r="K6" s="45">
        <v>0</v>
      </c>
      <c r="L6" s="43">
        <f t="shared" si="2"/>
        <v>200</v>
      </c>
      <c r="M6" s="44">
        <v>200</v>
      </c>
      <c r="N6" s="45">
        <v>0</v>
      </c>
      <c r="O6" s="43">
        <f t="shared" si="3"/>
        <v>200</v>
      </c>
      <c r="P6" s="44">
        <v>200</v>
      </c>
      <c r="Q6" s="45">
        <v>0</v>
      </c>
      <c r="R6" s="43">
        <f t="shared" si="4"/>
        <v>200</v>
      </c>
      <c r="S6" s="44">
        <v>200</v>
      </c>
      <c r="T6" s="45">
        <v>0</v>
      </c>
      <c r="U6" s="43">
        <f t="shared" si="5"/>
        <v>200</v>
      </c>
      <c r="V6" s="44">
        <v>200</v>
      </c>
      <c r="W6" s="45">
        <v>0</v>
      </c>
      <c r="X6" s="43">
        <f t="shared" si="6"/>
        <v>200</v>
      </c>
      <c r="Y6" s="44">
        <v>200</v>
      </c>
      <c r="Z6" s="45">
        <v>0</v>
      </c>
      <c r="AA6" s="43">
        <f t="shared" si="7"/>
        <v>200</v>
      </c>
      <c r="AB6" s="44">
        <v>200</v>
      </c>
      <c r="AC6" s="45">
        <v>0</v>
      </c>
      <c r="AD6" s="43">
        <f t="shared" si="8"/>
        <v>200</v>
      </c>
      <c r="AE6" s="44">
        <v>200</v>
      </c>
      <c r="AF6" s="45">
        <v>0</v>
      </c>
      <c r="AG6" s="43">
        <f t="shared" si="9"/>
        <v>200</v>
      </c>
      <c r="AH6" s="44">
        <v>200</v>
      </c>
      <c r="AI6" s="45">
        <v>0</v>
      </c>
      <c r="AJ6" s="43">
        <f t="shared" si="10"/>
        <v>200</v>
      </c>
      <c r="AK6" s="44">
        <v>200</v>
      </c>
      <c r="AL6" s="45">
        <v>0</v>
      </c>
    </row>
    <row r="7" spans="1:38" ht="11.25">
      <c r="A7" s="94"/>
      <c r="B7" s="37">
        <f t="shared" si="11"/>
        <v>4</v>
      </c>
      <c r="C7" s="43">
        <f>'He Decanting Matrix (Bottom)'!AK7</f>
        <v>200</v>
      </c>
      <c r="D7" s="44">
        <v>200</v>
      </c>
      <c r="E7" s="45">
        <v>0</v>
      </c>
      <c r="F7" s="43">
        <f t="shared" si="0"/>
        <v>200</v>
      </c>
      <c r="G7" s="44">
        <v>200</v>
      </c>
      <c r="H7" s="45">
        <v>0</v>
      </c>
      <c r="I7" s="43">
        <f t="shared" si="1"/>
        <v>200</v>
      </c>
      <c r="J7" s="44">
        <v>200</v>
      </c>
      <c r="K7" s="45">
        <v>0</v>
      </c>
      <c r="L7" s="43">
        <f t="shared" si="2"/>
        <v>200</v>
      </c>
      <c r="M7" s="44">
        <v>200</v>
      </c>
      <c r="N7" s="45">
        <v>0</v>
      </c>
      <c r="O7" s="43">
        <f t="shared" si="3"/>
        <v>200</v>
      </c>
      <c r="P7" s="44">
        <v>200</v>
      </c>
      <c r="Q7" s="45">
        <v>0</v>
      </c>
      <c r="R7" s="43">
        <f t="shared" si="4"/>
        <v>200</v>
      </c>
      <c r="S7" s="44">
        <v>200</v>
      </c>
      <c r="T7" s="45">
        <v>0</v>
      </c>
      <c r="U7" s="43">
        <f t="shared" si="5"/>
        <v>200</v>
      </c>
      <c r="V7" s="44">
        <v>200</v>
      </c>
      <c r="W7" s="45">
        <v>0</v>
      </c>
      <c r="X7" s="43">
        <f t="shared" si="6"/>
        <v>200</v>
      </c>
      <c r="Y7" s="44">
        <v>200</v>
      </c>
      <c r="Z7" s="45">
        <v>0</v>
      </c>
      <c r="AA7" s="43">
        <f t="shared" si="7"/>
        <v>200</v>
      </c>
      <c r="AB7" s="44">
        <v>200</v>
      </c>
      <c r="AC7" s="45">
        <v>0</v>
      </c>
      <c r="AD7" s="43">
        <f t="shared" si="8"/>
        <v>200</v>
      </c>
      <c r="AE7" s="44">
        <v>200</v>
      </c>
      <c r="AF7" s="45">
        <v>0</v>
      </c>
      <c r="AG7" s="43">
        <f t="shared" si="9"/>
        <v>200</v>
      </c>
      <c r="AH7" s="44">
        <v>200</v>
      </c>
      <c r="AI7" s="45">
        <v>0</v>
      </c>
      <c r="AJ7" s="43">
        <f t="shared" si="10"/>
        <v>200</v>
      </c>
      <c r="AK7" s="44">
        <v>200</v>
      </c>
      <c r="AL7" s="45">
        <v>0</v>
      </c>
    </row>
    <row r="8" spans="1:38" ht="11.25">
      <c r="A8" s="94"/>
      <c r="B8" s="37">
        <f t="shared" si="11"/>
        <v>5</v>
      </c>
      <c r="C8" s="43">
        <f>'He Decanting Matrix (Bottom)'!AK8</f>
        <v>200</v>
      </c>
      <c r="D8" s="44">
        <v>200</v>
      </c>
      <c r="E8" s="45">
        <v>0</v>
      </c>
      <c r="F8" s="43">
        <f t="shared" si="0"/>
        <v>200</v>
      </c>
      <c r="G8" s="44">
        <v>200</v>
      </c>
      <c r="H8" s="45">
        <v>0</v>
      </c>
      <c r="I8" s="43">
        <f t="shared" si="1"/>
        <v>200</v>
      </c>
      <c r="J8" s="44">
        <v>200</v>
      </c>
      <c r="K8" s="45">
        <v>0</v>
      </c>
      <c r="L8" s="43">
        <f t="shared" si="2"/>
        <v>200</v>
      </c>
      <c r="M8" s="44">
        <v>200</v>
      </c>
      <c r="N8" s="45">
        <v>0</v>
      </c>
      <c r="O8" s="43">
        <f t="shared" si="3"/>
        <v>200</v>
      </c>
      <c r="P8" s="44">
        <v>200</v>
      </c>
      <c r="Q8" s="45">
        <v>0</v>
      </c>
      <c r="R8" s="43">
        <f t="shared" si="4"/>
        <v>200</v>
      </c>
      <c r="S8" s="44">
        <v>200</v>
      </c>
      <c r="T8" s="45">
        <v>0</v>
      </c>
      <c r="U8" s="43">
        <f t="shared" si="5"/>
        <v>200</v>
      </c>
      <c r="V8" s="44">
        <v>200</v>
      </c>
      <c r="W8" s="45">
        <v>0</v>
      </c>
      <c r="X8" s="43">
        <f t="shared" si="6"/>
        <v>200</v>
      </c>
      <c r="Y8" s="44">
        <v>200</v>
      </c>
      <c r="Z8" s="45">
        <v>0</v>
      </c>
      <c r="AA8" s="43">
        <f t="shared" si="7"/>
        <v>200</v>
      </c>
      <c r="AB8" s="44">
        <v>200</v>
      </c>
      <c r="AC8" s="45">
        <v>0</v>
      </c>
      <c r="AD8" s="43">
        <f t="shared" si="8"/>
        <v>200</v>
      </c>
      <c r="AE8" s="44">
        <v>200</v>
      </c>
      <c r="AF8" s="45">
        <v>0</v>
      </c>
      <c r="AG8" s="43">
        <f t="shared" si="9"/>
        <v>200</v>
      </c>
      <c r="AH8" s="44">
        <v>200</v>
      </c>
      <c r="AI8" s="45">
        <v>0</v>
      </c>
      <c r="AJ8" s="43">
        <f t="shared" si="10"/>
        <v>200</v>
      </c>
      <c r="AK8" s="44">
        <v>200</v>
      </c>
      <c r="AL8" s="45">
        <v>0</v>
      </c>
    </row>
    <row r="9" spans="1:38" ht="11.25">
      <c r="A9" s="94"/>
      <c r="B9" s="37">
        <f t="shared" si="11"/>
        <v>6</v>
      </c>
      <c r="C9" s="43">
        <f>'He Decanting Matrix (Bottom)'!AK9</f>
        <v>200</v>
      </c>
      <c r="D9" s="44">
        <v>200</v>
      </c>
      <c r="E9" s="45">
        <v>0</v>
      </c>
      <c r="F9" s="43">
        <f t="shared" si="0"/>
        <v>200</v>
      </c>
      <c r="G9" s="44">
        <v>200</v>
      </c>
      <c r="H9" s="45">
        <v>0</v>
      </c>
      <c r="I9" s="43">
        <f t="shared" si="1"/>
        <v>200</v>
      </c>
      <c r="J9" s="44">
        <v>200</v>
      </c>
      <c r="K9" s="45">
        <v>0</v>
      </c>
      <c r="L9" s="43">
        <f t="shared" si="2"/>
        <v>200</v>
      </c>
      <c r="M9" s="44">
        <v>200</v>
      </c>
      <c r="N9" s="45">
        <v>0</v>
      </c>
      <c r="O9" s="43">
        <f t="shared" si="3"/>
        <v>200</v>
      </c>
      <c r="P9" s="44">
        <v>200</v>
      </c>
      <c r="Q9" s="45">
        <v>0</v>
      </c>
      <c r="R9" s="43">
        <f t="shared" si="4"/>
        <v>200</v>
      </c>
      <c r="S9" s="44">
        <v>200</v>
      </c>
      <c r="T9" s="45">
        <v>0</v>
      </c>
      <c r="U9" s="43">
        <f t="shared" si="5"/>
        <v>200</v>
      </c>
      <c r="V9" s="44">
        <v>200</v>
      </c>
      <c r="W9" s="45">
        <v>0</v>
      </c>
      <c r="X9" s="43">
        <f t="shared" si="6"/>
        <v>200</v>
      </c>
      <c r="Y9" s="44">
        <v>200</v>
      </c>
      <c r="Z9" s="45">
        <v>0</v>
      </c>
      <c r="AA9" s="43">
        <f t="shared" si="7"/>
        <v>200</v>
      </c>
      <c r="AB9" s="44">
        <v>200</v>
      </c>
      <c r="AC9" s="45">
        <v>0</v>
      </c>
      <c r="AD9" s="43">
        <f t="shared" si="8"/>
        <v>200</v>
      </c>
      <c r="AE9" s="44">
        <v>200</v>
      </c>
      <c r="AF9" s="45">
        <v>0</v>
      </c>
      <c r="AG9" s="43">
        <f t="shared" si="9"/>
        <v>200</v>
      </c>
      <c r="AH9" s="44">
        <v>200</v>
      </c>
      <c r="AI9" s="45">
        <v>0</v>
      </c>
      <c r="AJ9" s="43">
        <f t="shared" si="10"/>
        <v>200</v>
      </c>
      <c r="AK9" s="44">
        <v>200</v>
      </c>
      <c r="AL9" s="45">
        <v>0</v>
      </c>
    </row>
    <row r="10" spans="1:38" ht="11.25">
      <c r="A10" s="94"/>
      <c r="B10" s="37">
        <f t="shared" si="11"/>
        <v>7</v>
      </c>
      <c r="C10" s="43">
        <f>'He Decanting Matrix (Bottom)'!AK10</f>
        <v>200</v>
      </c>
      <c r="D10" s="44">
        <v>200</v>
      </c>
      <c r="E10" s="45">
        <v>0</v>
      </c>
      <c r="F10" s="43">
        <f t="shared" si="0"/>
        <v>200</v>
      </c>
      <c r="G10" s="44">
        <v>200</v>
      </c>
      <c r="H10" s="45">
        <v>0</v>
      </c>
      <c r="I10" s="43">
        <f t="shared" si="1"/>
        <v>200</v>
      </c>
      <c r="J10" s="44">
        <v>200</v>
      </c>
      <c r="K10" s="45">
        <v>0</v>
      </c>
      <c r="L10" s="43">
        <f t="shared" si="2"/>
        <v>200</v>
      </c>
      <c r="M10" s="44">
        <v>200</v>
      </c>
      <c r="N10" s="45">
        <v>0</v>
      </c>
      <c r="O10" s="43">
        <f t="shared" si="3"/>
        <v>200</v>
      </c>
      <c r="P10" s="44">
        <v>200</v>
      </c>
      <c r="Q10" s="45">
        <v>0</v>
      </c>
      <c r="R10" s="43">
        <f t="shared" si="4"/>
        <v>200</v>
      </c>
      <c r="S10" s="44">
        <v>200</v>
      </c>
      <c r="T10" s="45">
        <v>0</v>
      </c>
      <c r="U10" s="43">
        <f t="shared" si="5"/>
        <v>200</v>
      </c>
      <c r="V10" s="44">
        <v>200</v>
      </c>
      <c r="W10" s="45">
        <v>0</v>
      </c>
      <c r="X10" s="43">
        <f t="shared" si="6"/>
        <v>200</v>
      </c>
      <c r="Y10" s="44">
        <v>200</v>
      </c>
      <c r="Z10" s="45">
        <v>0</v>
      </c>
      <c r="AA10" s="43">
        <f t="shared" si="7"/>
        <v>200</v>
      </c>
      <c r="AB10" s="44">
        <v>200</v>
      </c>
      <c r="AC10" s="45">
        <v>0</v>
      </c>
      <c r="AD10" s="43">
        <f t="shared" si="8"/>
        <v>200</v>
      </c>
      <c r="AE10" s="44">
        <v>200</v>
      </c>
      <c r="AF10" s="45">
        <v>0</v>
      </c>
      <c r="AG10" s="43">
        <f t="shared" si="9"/>
        <v>200</v>
      </c>
      <c r="AH10" s="44">
        <v>200</v>
      </c>
      <c r="AI10" s="45">
        <v>0</v>
      </c>
      <c r="AJ10" s="43">
        <f t="shared" si="10"/>
        <v>200</v>
      </c>
      <c r="AK10" s="44">
        <v>200</v>
      </c>
      <c r="AL10" s="45">
        <v>0</v>
      </c>
    </row>
    <row r="11" spans="1:38" ht="11.25">
      <c r="A11" s="94"/>
      <c r="B11" s="37">
        <f t="shared" si="11"/>
        <v>8</v>
      </c>
      <c r="C11" s="43">
        <f>'He Decanting Matrix (Bottom)'!AK11</f>
        <v>200</v>
      </c>
      <c r="D11" s="44">
        <v>200</v>
      </c>
      <c r="E11" s="45">
        <v>0</v>
      </c>
      <c r="F11" s="43">
        <f t="shared" si="0"/>
        <v>200</v>
      </c>
      <c r="G11" s="44">
        <v>200</v>
      </c>
      <c r="H11" s="45">
        <v>0</v>
      </c>
      <c r="I11" s="43">
        <f t="shared" si="1"/>
        <v>200</v>
      </c>
      <c r="J11" s="44">
        <v>200</v>
      </c>
      <c r="K11" s="45">
        <v>0</v>
      </c>
      <c r="L11" s="43">
        <f t="shared" si="2"/>
        <v>200</v>
      </c>
      <c r="M11" s="44">
        <v>200</v>
      </c>
      <c r="N11" s="45">
        <v>0</v>
      </c>
      <c r="O11" s="43">
        <f t="shared" si="3"/>
        <v>200</v>
      </c>
      <c r="P11" s="44">
        <v>200</v>
      </c>
      <c r="Q11" s="45">
        <v>0</v>
      </c>
      <c r="R11" s="43">
        <f t="shared" si="4"/>
        <v>200</v>
      </c>
      <c r="S11" s="44">
        <v>200</v>
      </c>
      <c r="T11" s="45">
        <v>0</v>
      </c>
      <c r="U11" s="43">
        <f t="shared" si="5"/>
        <v>200</v>
      </c>
      <c r="V11" s="44">
        <v>200</v>
      </c>
      <c r="W11" s="45">
        <v>0</v>
      </c>
      <c r="X11" s="43">
        <f t="shared" si="6"/>
        <v>200</v>
      </c>
      <c r="Y11" s="44">
        <v>200</v>
      </c>
      <c r="Z11" s="45">
        <v>0</v>
      </c>
      <c r="AA11" s="43">
        <f t="shared" si="7"/>
        <v>200</v>
      </c>
      <c r="AB11" s="44">
        <v>200</v>
      </c>
      <c r="AC11" s="45">
        <v>0</v>
      </c>
      <c r="AD11" s="43">
        <f t="shared" si="8"/>
        <v>200</v>
      </c>
      <c r="AE11" s="44">
        <v>200</v>
      </c>
      <c r="AF11" s="45">
        <v>0</v>
      </c>
      <c r="AG11" s="43">
        <f t="shared" si="9"/>
        <v>200</v>
      </c>
      <c r="AH11" s="44">
        <v>200</v>
      </c>
      <c r="AI11" s="45">
        <v>0</v>
      </c>
      <c r="AJ11" s="43">
        <f t="shared" si="10"/>
        <v>200</v>
      </c>
      <c r="AK11" s="44">
        <v>200</v>
      </c>
      <c r="AL11" s="45">
        <v>0</v>
      </c>
    </row>
    <row r="12" spans="1:38" ht="11.25">
      <c r="A12" s="94"/>
      <c r="B12" s="37">
        <f t="shared" si="11"/>
        <v>9</v>
      </c>
      <c r="C12" s="43">
        <f>'He Decanting Matrix (Bottom)'!AK12</f>
        <v>200</v>
      </c>
      <c r="D12" s="44">
        <v>200</v>
      </c>
      <c r="E12" s="45">
        <v>0</v>
      </c>
      <c r="F12" s="43">
        <f t="shared" si="0"/>
        <v>200</v>
      </c>
      <c r="G12" s="44">
        <v>200</v>
      </c>
      <c r="H12" s="45">
        <v>0</v>
      </c>
      <c r="I12" s="43">
        <f t="shared" si="1"/>
        <v>200</v>
      </c>
      <c r="J12" s="44">
        <v>200</v>
      </c>
      <c r="K12" s="45">
        <v>0</v>
      </c>
      <c r="L12" s="43">
        <f t="shared" si="2"/>
        <v>200</v>
      </c>
      <c r="M12" s="44">
        <v>200</v>
      </c>
      <c r="N12" s="45">
        <v>0</v>
      </c>
      <c r="O12" s="43">
        <f t="shared" si="3"/>
        <v>200</v>
      </c>
      <c r="P12" s="44">
        <v>200</v>
      </c>
      <c r="Q12" s="45">
        <v>0</v>
      </c>
      <c r="R12" s="43">
        <f t="shared" si="4"/>
        <v>200</v>
      </c>
      <c r="S12" s="44">
        <v>200</v>
      </c>
      <c r="T12" s="45">
        <v>0</v>
      </c>
      <c r="U12" s="43">
        <f t="shared" si="5"/>
        <v>200</v>
      </c>
      <c r="V12" s="44">
        <v>200</v>
      </c>
      <c r="W12" s="45">
        <v>0</v>
      </c>
      <c r="X12" s="43">
        <f t="shared" si="6"/>
        <v>200</v>
      </c>
      <c r="Y12" s="44">
        <v>200</v>
      </c>
      <c r="Z12" s="45">
        <v>0</v>
      </c>
      <c r="AA12" s="43">
        <f t="shared" si="7"/>
        <v>200</v>
      </c>
      <c r="AB12" s="44">
        <v>200</v>
      </c>
      <c r="AC12" s="45">
        <v>0</v>
      </c>
      <c r="AD12" s="43">
        <f t="shared" si="8"/>
        <v>200</v>
      </c>
      <c r="AE12" s="44">
        <v>200</v>
      </c>
      <c r="AF12" s="45">
        <v>0</v>
      </c>
      <c r="AG12" s="43">
        <f t="shared" si="9"/>
        <v>200</v>
      </c>
      <c r="AH12" s="44">
        <v>200</v>
      </c>
      <c r="AI12" s="45">
        <v>0</v>
      </c>
      <c r="AJ12" s="43">
        <f t="shared" si="10"/>
        <v>200</v>
      </c>
      <c r="AK12" s="44">
        <v>200</v>
      </c>
      <c r="AL12" s="45">
        <v>0</v>
      </c>
    </row>
    <row r="13" spans="1:38" ht="11.25">
      <c r="A13" s="94"/>
      <c r="B13" s="37">
        <f t="shared" si="11"/>
        <v>10</v>
      </c>
      <c r="C13" s="43">
        <f>'He Decanting Matrix (Bottom)'!AK13</f>
        <v>200</v>
      </c>
      <c r="D13" s="44">
        <v>200</v>
      </c>
      <c r="E13" s="45">
        <v>0</v>
      </c>
      <c r="F13" s="43">
        <f t="shared" si="0"/>
        <v>200</v>
      </c>
      <c r="G13" s="44">
        <v>200</v>
      </c>
      <c r="H13" s="45">
        <v>0</v>
      </c>
      <c r="I13" s="43">
        <f t="shared" si="1"/>
        <v>200</v>
      </c>
      <c r="J13" s="44">
        <v>200</v>
      </c>
      <c r="K13" s="45">
        <v>0</v>
      </c>
      <c r="L13" s="43">
        <f t="shared" si="2"/>
        <v>200</v>
      </c>
      <c r="M13" s="44">
        <v>200</v>
      </c>
      <c r="N13" s="45">
        <v>0</v>
      </c>
      <c r="O13" s="43">
        <f t="shared" si="3"/>
        <v>200</v>
      </c>
      <c r="P13" s="44">
        <v>200</v>
      </c>
      <c r="Q13" s="45">
        <v>0</v>
      </c>
      <c r="R13" s="43">
        <f t="shared" si="4"/>
        <v>200</v>
      </c>
      <c r="S13" s="44">
        <v>200</v>
      </c>
      <c r="T13" s="45">
        <v>0</v>
      </c>
      <c r="U13" s="43">
        <f t="shared" si="5"/>
        <v>200</v>
      </c>
      <c r="V13" s="44">
        <v>200</v>
      </c>
      <c r="W13" s="45">
        <v>0</v>
      </c>
      <c r="X13" s="43">
        <f t="shared" si="6"/>
        <v>200</v>
      </c>
      <c r="Y13" s="44">
        <v>200</v>
      </c>
      <c r="Z13" s="45">
        <v>0</v>
      </c>
      <c r="AA13" s="43">
        <f t="shared" si="7"/>
        <v>200</v>
      </c>
      <c r="AB13" s="44">
        <v>200</v>
      </c>
      <c r="AC13" s="45">
        <v>0</v>
      </c>
      <c r="AD13" s="43">
        <f t="shared" si="8"/>
        <v>200</v>
      </c>
      <c r="AE13" s="44">
        <v>200</v>
      </c>
      <c r="AF13" s="45">
        <v>0</v>
      </c>
      <c r="AG13" s="43">
        <f t="shared" si="9"/>
        <v>200</v>
      </c>
      <c r="AH13" s="44">
        <v>200</v>
      </c>
      <c r="AI13" s="45">
        <v>0</v>
      </c>
      <c r="AJ13" s="43">
        <f t="shared" si="10"/>
        <v>200</v>
      </c>
      <c r="AK13" s="44">
        <v>200</v>
      </c>
      <c r="AL13" s="45">
        <v>0</v>
      </c>
    </row>
    <row r="14" spans="1:38" ht="11.25">
      <c r="A14" s="94"/>
      <c r="B14" s="37">
        <f t="shared" si="11"/>
        <v>11</v>
      </c>
      <c r="C14" s="43">
        <f>'He Decanting Matrix (Bottom)'!AK14</f>
        <v>200</v>
      </c>
      <c r="D14" s="44">
        <v>200</v>
      </c>
      <c r="E14" s="45">
        <v>0</v>
      </c>
      <c r="F14" s="43">
        <f t="shared" si="0"/>
        <v>200</v>
      </c>
      <c r="G14" s="44">
        <v>200</v>
      </c>
      <c r="H14" s="45">
        <v>0</v>
      </c>
      <c r="I14" s="43">
        <f t="shared" si="1"/>
        <v>200</v>
      </c>
      <c r="J14" s="44">
        <v>200</v>
      </c>
      <c r="K14" s="45">
        <v>0</v>
      </c>
      <c r="L14" s="43">
        <f t="shared" si="2"/>
        <v>200</v>
      </c>
      <c r="M14" s="44">
        <v>200</v>
      </c>
      <c r="N14" s="45">
        <v>0</v>
      </c>
      <c r="O14" s="43">
        <f t="shared" si="3"/>
        <v>200</v>
      </c>
      <c r="P14" s="44">
        <v>200</v>
      </c>
      <c r="Q14" s="45">
        <v>0</v>
      </c>
      <c r="R14" s="43">
        <f t="shared" si="4"/>
        <v>200</v>
      </c>
      <c r="S14" s="44">
        <v>200</v>
      </c>
      <c r="T14" s="45">
        <v>0</v>
      </c>
      <c r="U14" s="43">
        <f t="shared" si="5"/>
        <v>200</v>
      </c>
      <c r="V14" s="44">
        <v>200</v>
      </c>
      <c r="W14" s="45">
        <v>0</v>
      </c>
      <c r="X14" s="43">
        <f t="shared" si="6"/>
        <v>200</v>
      </c>
      <c r="Y14" s="44">
        <v>200</v>
      </c>
      <c r="Z14" s="45">
        <v>0</v>
      </c>
      <c r="AA14" s="43">
        <f t="shared" si="7"/>
        <v>200</v>
      </c>
      <c r="AB14" s="44">
        <v>200</v>
      </c>
      <c r="AC14" s="45">
        <v>0</v>
      </c>
      <c r="AD14" s="43">
        <f t="shared" si="8"/>
        <v>200</v>
      </c>
      <c r="AE14" s="44">
        <v>200</v>
      </c>
      <c r="AF14" s="45">
        <v>0</v>
      </c>
      <c r="AG14" s="43">
        <f t="shared" si="9"/>
        <v>200</v>
      </c>
      <c r="AH14" s="44">
        <v>200</v>
      </c>
      <c r="AI14" s="45">
        <v>0</v>
      </c>
      <c r="AJ14" s="43">
        <f t="shared" si="10"/>
        <v>200</v>
      </c>
      <c r="AK14" s="44">
        <v>200</v>
      </c>
      <c r="AL14" s="45">
        <v>0</v>
      </c>
    </row>
    <row r="15" spans="1:38" ht="11.25">
      <c r="A15" s="94"/>
      <c r="B15" s="37">
        <f t="shared" si="11"/>
        <v>12</v>
      </c>
      <c r="C15" s="43">
        <f>'He Decanting Matrix (Bottom)'!AK15</f>
        <v>200</v>
      </c>
      <c r="D15" s="44">
        <v>200</v>
      </c>
      <c r="E15" s="45">
        <v>0</v>
      </c>
      <c r="F15" s="43">
        <f t="shared" si="0"/>
        <v>200</v>
      </c>
      <c r="G15" s="44">
        <v>200</v>
      </c>
      <c r="H15" s="45">
        <v>0</v>
      </c>
      <c r="I15" s="43">
        <f t="shared" si="1"/>
        <v>200</v>
      </c>
      <c r="J15" s="44">
        <v>200</v>
      </c>
      <c r="K15" s="45">
        <v>0</v>
      </c>
      <c r="L15" s="43">
        <f t="shared" si="2"/>
        <v>200</v>
      </c>
      <c r="M15" s="44">
        <v>200</v>
      </c>
      <c r="N15" s="45">
        <v>0</v>
      </c>
      <c r="O15" s="43">
        <f t="shared" si="3"/>
        <v>200</v>
      </c>
      <c r="P15" s="44">
        <v>200</v>
      </c>
      <c r="Q15" s="45">
        <v>0</v>
      </c>
      <c r="R15" s="43">
        <f t="shared" si="4"/>
        <v>200</v>
      </c>
      <c r="S15" s="44">
        <v>200</v>
      </c>
      <c r="T15" s="45">
        <v>0</v>
      </c>
      <c r="U15" s="43">
        <f t="shared" si="5"/>
        <v>200</v>
      </c>
      <c r="V15" s="44">
        <v>200</v>
      </c>
      <c r="W15" s="45">
        <v>0</v>
      </c>
      <c r="X15" s="43">
        <f t="shared" si="6"/>
        <v>200</v>
      </c>
      <c r="Y15" s="44">
        <v>200</v>
      </c>
      <c r="Z15" s="45">
        <v>0</v>
      </c>
      <c r="AA15" s="43">
        <f t="shared" si="7"/>
        <v>200</v>
      </c>
      <c r="AB15" s="44">
        <v>200</v>
      </c>
      <c r="AC15" s="45">
        <v>0</v>
      </c>
      <c r="AD15" s="43">
        <f t="shared" si="8"/>
        <v>200</v>
      </c>
      <c r="AE15" s="44">
        <v>200</v>
      </c>
      <c r="AF15" s="45">
        <v>0</v>
      </c>
      <c r="AG15" s="43">
        <f t="shared" si="9"/>
        <v>200</v>
      </c>
      <c r="AH15" s="44">
        <v>200</v>
      </c>
      <c r="AI15" s="45">
        <v>0</v>
      </c>
      <c r="AJ15" s="43">
        <f t="shared" si="10"/>
        <v>200</v>
      </c>
      <c r="AK15" s="44">
        <v>200</v>
      </c>
      <c r="AL15" s="45">
        <v>0</v>
      </c>
    </row>
    <row r="16" spans="1:38" ht="11.25">
      <c r="A16" s="94"/>
      <c r="B16" s="37">
        <f t="shared" si="11"/>
        <v>13</v>
      </c>
      <c r="C16" s="43">
        <f>'He Decanting Matrix (Bottom)'!AK16</f>
        <v>200</v>
      </c>
      <c r="D16" s="44">
        <v>200</v>
      </c>
      <c r="E16" s="45">
        <v>0</v>
      </c>
      <c r="F16" s="43">
        <f t="shared" si="0"/>
        <v>200</v>
      </c>
      <c r="G16" s="44">
        <v>200</v>
      </c>
      <c r="H16" s="45">
        <v>0</v>
      </c>
      <c r="I16" s="43">
        <f t="shared" si="1"/>
        <v>200</v>
      </c>
      <c r="J16" s="44">
        <v>200</v>
      </c>
      <c r="K16" s="45">
        <v>0</v>
      </c>
      <c r="L16" s="43">
        <f t="shared" si="2"/>
        <v>200</v>
      </c>
      <c r="M16" s="44">
        <v>200</v>
      </c>
      <c r="N16" s="45">
        <v>0</v>
      </c>
      <c r="O16" s="43">
        <f t="shared" si="3"/>
        <v>200</v>
      </c>
      <c r="P16" s="44">
        <v>200</v>
      </c>
      <c r="Q16" s="45">
        <v>0</v>
      </c>
      <c r="R16" s="43">
        <f t="shared" si="4"/>
        <v>200</v>
      </c>
      <c r="S16" s="44">
        <v>200</v>
      </c>
      <c r="T16" s="45">
        <v>0</v>
      </c>
      <c r="U16" s="43">
        <f t="shared" si="5"/>
        <v>200</v>
      </c>
      <c r="V16" s="44">
        <v>200</v>
      </c>
      <c r="W16" s="45">
        <v>0</v>
      </c>
      <c r="X16" s="43">
        <f t="shared" si="6"/>
        <v>200</v>
      </c>
      <c r="Y16" s="44">
        <v>200</v>
      </c>
      <c r="Z16" s="45">
        <v>0</v>
      </c>
      <c r="AA16" s="43">
        <f t="shared" si="7"/>
        <v>200</v>
      </c>
      <c r="AB16" s="44">
        <v>200</v>
      </c>
      <c r="AC16" s="45">
        <v>0</v>
      </c>
      <c r="AD16" s="43">
        <f t="shared" si="8"/>
        <v>200</v>
      </c>
      <c r="AE16" s="44">
        <v>200</v>
      </c>
      <c r="AF16" s="45">
        <v>0</v>
      </c>
      <c r="AG16" s="43">
        <f t="shared" si="9"/>
        <v>200</v>
      </c>
      <c r="AH16" s="44">
        <v>200</v>
      </c>
      <c r="AI16" s="45">
        <v>0</v>
      </c>
      <c r="AJ16" s="43">
        <f t="shared" si="10"/>
        <v>200</v>
      </c>
      <c r="AK16" s="44">
        <v>200</v>
      </c>
      <c r="AL16" s="45">
        <v>0</v>
      </c>
    </row>
    <row r="17" spans="1:38" ht="11.25">
      <c r="A17" s="94"/>
      <c r="B17" s="37">
        <f t="shared" si="11"/>
        <v>14</v>
      </c>
      <c r="C17" s="43">
        <f>'He Decanting Matrix (Bottom)'!AK17</f>
        <v>200</v>
      </c>
      <c r="D17" s="44">
        <v>200</v>
      </c>
      <c r="E17" s="45">
        <v>0</v>
      </c>
      <c r="F17" s="43">
        <f t="shared" si="0"/>
        <v>200</v>
      </c>
      <c r="G17" s="44">
        <v>200</v>
      </c>
      <c r="H17" s="45">
        <v>0</v>
      </c>
      <c r="I17" s="43">
        <f t="shared" si="1"/>
        <v>200</v>
      </c>
      <c r="J17" s="44">
        <v>200</v>
      </c>
      <c r="K17" s="45">
        <v>0</v>
      </c>
      <c r="L17" s="43">
        <f t="shared" si="2"/>
        <v>200</v>
      </c>
      <c r="M17" s="44">
        <v>200</v>
      </c>
      <c r="N17" s="45">
        <v>0</v>
      </c>
      <c r="O17" s="43">
        <f t="shared" si="3"/>
        <v>200</v>
      </c>
      <c r="P17" s="44">
        <v>200</v>
      </c>
      <c r="Q17" s="45">
        <v>0</v>
      </c>
      <c r="R17" s="43">
        <f t="shared" si="4"/>
        <v>200</v>
      </c>
      <c r="S17" s="44">
        <v>200</v>
      </c>
      <c r="T17" s="45">
        <v>0</v>
      </c>
      <c r="U17" s="43">
        <f t="shared" si="5"/>
        <v>200</v>
      </c>
      <c r="V17" s="44">
        <v>200</v>
      </c>
      <c r="W17" s="45">
        <v>0</v>
      </c>
      <c r="X17" s="43">
        <f t="shared" si="6"/>
        <v>200</v>
      </c>
      <c r="Y17" s="44">
        <v>200</v>
      </c>
      <c r="Z17" s="45">
        <v>0</v>
      </c>
      <c r="AA17" s="43">
        <f t="shared" si="7"/>
        <v>200</v>
      </c>
      <c r="AB17" s="44">
        <v>200</v>
      </c>
      <c r="AC17" s="45">
        <v>0</v>
      </c>
      <c r="AD17" s="43">
        <f t="shared" si="8"/>
        <v>200</v>
      </c>
      <c r="AE17" s="44">
        <v>200</v>
      </c>
      <c r="AF17" s="45">
        <v>0</v>
      </c>
      <c r="AG17" s="43">
        <f t="shared" si="9"/>
        <v>200</v>
      </c>
      <c r="AH17" s="44">
        <v>200</v>
      </c>
      <c r="AI17" s="45">
        <v>0</v>
      </c>
      <c r="AJ17" s="43">
        <f t="shared" si="10"/>
        <v>200</v>
      </c>
      <c r="AK17" s="44">
        <v>200</v>
      </c>
      <c r="AL17" s="45">
        <v>0</v>
      </c>
    </row>
    <row r="18" spans="1:38" ht="11.25">
      <c r="A18" s="94"/>
      <c r="B18" s="37">
        <v>15</v>
      </c>
      <c r="C18" s="43">
        <f>'He Decanting Matrix (Bottom)'!AK18</f>
        <v>200</v>
      </c>
      <c r="D18" s="44">
        <v>200</v>
      </c>
      <c r="E18" s="45">
        <v>0</v>
      </c>
      <c r="F18" s="43">
        <f t="shared" si="0"/>
        <v>200</v>
      </c>
      <c r="G18" s="44">
        <v>200</v>
      </c>
      <c r="H18" s="45">
        <v>0</v>
      </c>
      <c r="I18" s="43">
        <f t="shared" si="1"/>
        <v>200</v>
      </c>
      <c r="J18" s="44">
        <v>200</v>
      </c>
      <c r="K18" s="45">
        <v>0</v>
      </c>
      <c r="L18" s="43">
        <f t="shared" si="2"/>
        <v>200</v>
      </c>
      <c r="M18" s="44">
        <v>200</v>
      </c>
      <c r="N18" s="45">
        <v>0</v>
      </c>
      <c r="O18" s="43">
        <f t="shared" si="3"/>
        <v>200</v>
      </c>
      <c r="P18" s="44">
        <v>200</v>
      </c>
      <c r="Q18" s="45">
        <v>0</v>
      </c>
      <c r="R18" s="43">
        <f t="shared" si="4"/>
        <v>200</v>
      </c>
      <c r="S18" s="44">
        <v>200</v>
      </c>
      <c r="T18" s="45">
        <v>0</v>
      </c>
      <c r="U18" s="43">
        <f t="shared" si="5"/>
        <v>200</v>
      </c>
      <c r="V18" s="44">
        <v>200</v>
      </c>
      <c r="W18" s="45">
        <v>0</v>
      </c>
      <c r="X18" s="43">
        <f t="shared" si="6"/>
        <v>200</v>
      </c>
      <c r="Y18" s="44">
        <v>200</v>
      </c>
      <c r="Z18" s="45">
        <v>0</v>
      </c>
      <c r="AA18" s="43">
        <f t="shared" si="7"/>
        <v>200</v>
      </c>
      <c r="AB18" s="44">
        <v>200</v>
      </c>
      <c r="AC18" s="45">
        <v>0</v>
      </c>
      <c r="AD18" s="43">
        <f t="shared" si="8"/>
        <v>200</v>
      </c>
      <c r="AE18" s="44">
        <v>200</v>
      </c>
      <c r="AF18" s="45">
        <v>0</v>
      </c>
      <c r="AG18" s="43">
        <f t="shared" si="9"/>
        <v>200</v>
      </c>
      <c r="AH18" s="44">
        <v>200</v>
      </c>
      <c r="AI18" s="45">
        <v>0</v>
      </c>
      <c r="AJ18" s="43">
        <f t="shared" si="10"/>
        <v>200</v>
      </c>
      <c r="AK18" s="44">
        <v>200</v>
      </c>
      <c r="AL18" s="45">
        <v>0</v>
      </c>
    </row>
    <row r="19" spans="1:38" ht="11.25">
      <c r="A19" s="94"/>
      <c r="B19" s="37">
        <v>16</v>
      </c>
      <c r="C19" s="43">
        <f>'He Decanting Matrix (Bottom)'!AK19</f>
        <v>200</v>
      </c>
      <c r="D19" s="44">
        <v>200</v>
      </c>
      <c r="E19" s="45">
        <v>0</v>
      </c>
      <c r="F19" s="43">
        <f t="shared" si="0"/>
        <v>200</v>
      </c>
      <c r="G19" s="44">
        <v>200</v>
      </c>
      <c r="H19" s="45">
        <v>0</v>
      </c>
      <c r="I19" s="43">
        <f t="shared" si="1"/>
        <v>200</v>
      </c>
      <c r="J19" s="44">
        <v>200</v>
      </c>
      <c r="K19" s="45">
        <v>0</v>
      </c>
      <c r="L19" s="43">
        <f t="shared" si="2"/>
        <v>200</v>
      </c>
      <c r="M19" s="44">
        <v>200</v>
      </c>
      <c r="N19" s="45">
        <v>0</v>
      </c>
      <c r="O19" s="43">
        <f t="shared" si="3"/>
        <v>200</v>
      </c>
      <c r="P19" s="44">
        <v>200</v>
      </c>
      <c r="Q19" s="45">
        <v>0</v>
      </c>
      <c r="R19" s="43">
        <f t="shared" si="4"/>
        <v>200</v>
      </c>
      <c r="S19" s="44">
        <v>200</v>
      </c>
      <c r="T19" s="45">
        <v>0</v>
      </c>
      <c r="U19" s="43">
        <f t="shared" si="5"/>
        <v>200</v>
      </c>
      <c r="V19" s="44">
        <v>200</v>
      </c>
      <c r="W19" s="45">
        <v>0</v>
      </c>
      <c r="X19" s="43">
        <f t="shared" si="6"/>
        <v>200</v>
      </c>
      <c r="Y19" s="44">
        <v>200</v>
      </c>
      <c r="Z19" s="45">
        <v>0</v>
      </c>
      <c r="AA19" s="43">
        <f t="shared" si="7"/>
        <v>200</v>
      </c>
      <c r="AB19" s="44">
        <v>200</v>
      </c>
      <c r="AC19" s="45">
        <v>0</v>
      </c>
      <c r="AD19" s="43">
        <f t="shared" si="8"/>
        <v>200</v>
      </c>
      <c r="AE19" s="44">
        <v>200</v>
      </c>
      <c r="AF19" s="45">
        <v>0</v>
      </c>
      <c r="AG19" s="43">
        <f t="shared" si="9"/>
        <v>200</v>
      </c>
      <c r="AH19" s="44">
        <v>200</v>
      </c>
      <c r="AI19" s="45">
        <v>0</v>
      </c>
      <c r="AJ19" s="43">
        <f t="shared" si="10"/>
        <v>200</v>
      </c>
      <c r="AK19" s="44">
        <v>200</v>
      </c>
      <c r="AL19" s="45">
        <v>0</v>
      </c>
    </row>
    <row r="20" spans="1:38" ht="11.25">
      <c r="A20" s="94"/>
      <c r="B20" s="37">
        <v>17</v>
      </c>
      <c r="C20" s="43">
        <f>'He Decanting Matrix (Bottom)'!AK20</f>
        <v>200</v>
      </c>
      <c r="D20" s="44">
        <v>200</v>
      </c>
      <c r="E20" s="45">
        <v>0</v>
      </c>
      <c r="F20" s="43">
        <f t="shared" si="0"/>
        <v>200</v>
      </c>
      <c r="G20" s="44">
        <v>200</v>
      </c>
      <c r="H20" s="45">
        <v>0</v>
      </c>
      <c r="I20" s="43">
        <f t="shared" si="1"/>
        <v>200</v>
      </c>
      <c r="J20" s="44">
        <v>200</v>
      </c>
      <c r="K20" s="45">
        <v>0</v>
      </c>
      <c r="L20" s="43">
        <f t="shared" si="2"/>
        <v>200</v>
      </c>
      <c r="M20" s="44">
        <v>200</v>
      </c>
      <c r="N20" s="45">
        <v>0</v>
      </c>
      <c r="O20" s="43">
        <f t="shared" si="3"/>
        <v>200</v>
      </c>
      <c r="P20" s="44">
        <v>200</v>
      </c>
      <c r="Q20" s="45">
        <v>0</v>
      </c>
      <c r="R20" s="43">
        <f t="shared" si="4"/>
        <v>200</v>
      </c>
      <c r="S20" s="44">
        <v>200</v>
      </c>
      <c r="T20" s="45">
        <v>0</v>
      </c>
      <c r="U20" s="43">
        <f t="shared" si="5"/>
        <v>200</v>
      </c>
      <c r="V20" s="44">
        <v>200</v>
      </c>
      <c r="W20" s="45">
        <v>0</v>
      </c>
      <c r="X20" s="43">
        <f t="shared" si="6"/>
        <v>200</v>
      </c>
      <c r="Y20" s="44">
        <v>200</v>
      </c>
      <c r="Z20" s="45">
        <v>0</v>
      </c>
      <c r="AA20" s="43">
        <f t="shared" si="7"/>
        <v>200</v>
      </c>
      <c r="AB20" s="44">
        <v>200</v>
      </c>
      <c r="AC20" s="45">
        <v>0</v>
      </c>
      <c r="AD20" s="43">
        <f t="shared" si="8"/>
        <v>200</v>
      </c>
      <c r="AE20" s="44">
        <v>200</v>
      </c>
      <c r="AF20" s="45">
        <v>0</v>
      </c>
      <c r="AG20" s="43">
        <f t="shared" si="9"/>
        <v>200</v>
      </c>
      <c r="AH20" s="44">
        <v>200</v>
      </c>
      <c r="AI20" s="45">
        <v>0</v>
      </c>
      <c r="AJ20" s="43">
        <f t="shared" si="10"/>
        <v>200</v>
      </c>
      <c r="AK20" s="44">
        <v>200</v>
      </c>
      <c r="AL20" s="45">
        <v>0</v>
      </c>
    </row>
    <row r="21" spans="1:38" ht="11.25">
      <c r="A21" s="94"/>
      <c r="B21" s="37">
        <v>18</v>
      </c>
      <c r="C21" s="43">
        <f>'He Decanting Matrix (Bottom)'!AK21</f>
        <v>200</v>
      </c>
      <c r="D21" s="44">
        <v>200</v>
      </c>
      <c r="E21" s="45">
        <v>0</v>
      </c>
      <c r="F21" s="43">
        <f t="shared" si="0"/>
        <v>200</v>
      </c>
      <c r="G21" s="44">
        <v>200</v>
      </c>
      <c r="H21" s="45">
        <v>0</v>
      </c>
      <c r="I21" s="43">
        <f t="shared" si="1"/>
        <v>200</v>
      </c>
      <c r="J21" s="44">
        <v>200</v>
      </c>
      <c r="K21" s="45">
        <v>0</v>
      </c>
      <c r="L21" s="43">
        <f t="shared" si="2"/>
        <v>200</v>
      </c>
      <c r="M21" s="44">
        <v>200</v>
      </c>
      <c r="N21" s="45">
        <v>0</v>
      </c>
      <c r="O21" s="43">
        <f t="shared" si="3"/>
        <v>200</v>
      </c>
      <c r="P21" s="44">
        <v>200</v>
      </c>
      <c r="Q21" s="45">
        <v>0</v>
      </c>
      <c r="R21" s="43">
        <f t="shared" si="4"/>
        <v>200</v>
      </c>
      <c r="S21" s="44">
        <v>200</v>
      </c>
      <c r="T21" s="45">
        <v>0</v>
      </c>
      <c r="U21" s="43">
        <f t="shared" si="5"/>
        <v>200</v>
      </c>
      <c r="V21" s="44">
        <v>200</v>
      </c>
      <c r="W21" s="45">
        <v>0</v>
      </c>
      <c r="X21" s="43">
        <f t="shared" si="6"/>
        <v>200</v>
      </c>
      <c r="Y21" s="44">
        <v>200</v>
      </c>
      <c r="Z21" s="45">
        <v>0</v>
      </c>
      <c r="AA21" s="43">
        <f t="shared" si="7"/>
        <v>200</v>
      </c>
      <c r="AB21" s="44">
        <v>200</v>
      </c>
      <c r="AC21" s="45">
        <v>0</v>
      </c>
      <c r="AD21" s="43">
        <f t="shared" si="8"/>
        <v>200</v>
      </c>
      <c r="AE21" s="44">
        <v>200</v>
      </c>
      <c r="AF21" s="45">
        <v>0</v>
      </c>
      <c r="AG21" s="43">
        <f t="shared" si="9"/>
        <v>200</v>
      </c>
      <c r="AH21" s="44">
        <v>200</v>
      </c>
      <c r="AI21" s="45">
        <v>0</v>
      </c>
      <c r="AJ21" s="43">
        <f t="shared" si="10"/>
        <v>200</v>
      </c>
      <c r="AK21" s="44">
        <v>200</v>
      </c>
      <c r="AL21" s="45">
        <v>0</v>
      </c>
    </row>
    <row r="22" spans="1:38" ht="11.25">
      <c r="A22" s="94"/>
      <c r="B22" s="37">
        <v>19</v>
      </c>
      <c r="C22" s="43">
        <f>'He Decanting Matrix (Bottom)'!AK22</f>
        <v>200</v>
      </c>
      <c r="D22" s="44">
        <v>200</v>
      </c>
      <c r="E22" s="45">
        <v>0</v>
      </c>
      <c r="F22" s="43">
        <f t="shared" si="0"/>
        <v>200</v>
      </c>
      <c r="G22" s="44">
        <v>200</v>
      </c>
      <c r="H22" s="45">
        <v>0</v>
      </c>
      <c r="I22" s="43">
        <f t="shared" si="1"/>
        <v>200</v>
      </c>
      <c r="J22" s="44">
        <v>200</v>
      </c>
      <c r="K22" s="45">
        <v>0</v>
      </c>
      <c r="L22" s="43">
        <f t="shared" si="2"/>
        <v>200</v>
      </c>
      <c r="M22" s="44">
        <v>200</v>
      </c>
      <c r="N22" s="45">
        <v>0</v>
      </c>
      <c r="O22" s="43">
        <f t="shared" si="3"/>
        <v>200</v>
      </c>
      <c r="P22" s="44">
        <v>200</v>
      </c>
      <c r="Q22" s="45">
        <v>0</v>
      </c>
      <c r="R22" s="43">
        <f t="shared" si="4"/>
        <v>200</v>
      </c>
      <c r="S22" s="44">
        <v>200</v>
      </c>
      <c r="T22" s="45">
        <v>0</v>
      </c>
      <c r="U22" s="43">
        <f t="shared" si="5"/>
        <v>200</v>
      </c>
      <c r="V22" s="44">
        <v>200</v>
      </c>
      <c r="W22" s="45">
        <v>0</v>
      </c>
      <c r="X22" s="43">
        <f t="shared" si="6"/>
        <v>200</v>
      </c>
      <c r="Y22" s="44">
        <v>200</v>
      </c>
      <c r="Z22" s="45">
        <v>0</v>
      </c>
      <c r="AA22" s="43">
        <f t="shared" si="7"/>
        <v>200</v>
      </c>
      <c r="AB22" s="44">
        <v>200</v>
      </c>
      <c r="AC22" s="45">
        <v>0</v>
      </c>
      <c r="AD22" s="43">
        <f t="shared" si="8"/>
        <v>200</v>
      </c>
      <c r="AE22" s="44">
        <v>200</v>
      </c>
      <c r="AF22" s="45">
        <v>0</v>
      </c>
      <c r="AG22" s="43">
        <f t="shared" si="9"/>
        <v>200</v>
      </c>
      <c r="AH22" s="44">
        <v>200</v>
      </c>
      <c r="AI22" s="45">
        <v>0</v>
      </c>
      <c r="AJ22" s="43">
        <f t="shared" si="10"/>
        <v>200</v>
      </c>
      <c r="AK22" s="44">
        <v>200</v>
      </c>
      <c r="AL22" s="45">
        <v>0</v>
      </c>
    </row>
    <row r="23" spans="1:38" ht="11.25">
      <c r="A23" s="94"/>
      <c r="B23" s="40">
        <v>20</v>
      </c>
      <c r="C23" s="43">
        <f>'He Decanting Matrix (Bottom)'!AK23</f>
        <v>200</v>
      </c>
      <c r="D23" s="44">
        <v>200</v>
      </c>
      <c r="E23" s="45">
        <v>0</v>
      </c>
      <c r="F23" s="43">
        <f t="shared" si="0"/>
        <v>200</v>
      </c>
      <c r="G23" s="44">
        <v>200</v>
      </c>
      <c r="H23" s="45">
        <v>0</v>
      </c>
      <c r="I23" s="43">
        <f t="shared" si="1"/>
        <v>200</v>
      </c>
      <c r="J23" s="44">
        <v>200</v>
      </c>
      <c r="K23" s="45">
        <v>0</v>
      </c>
      <c r="L23" s="43">
        <f t="shared" si="2"/>
        <v>200</v>
      </c>
      <c r="M23" s="44">
        <v>200</v>
      </c>
      <c r="N23" s="45">
        <v>0</v>
      </c>
      <c r="O23" s="43">
        <f t="shared" si="3"/>
        <v>200</v>
      </c>
      <c r="P23" s="44">
        <v>200</v>
      </c>
      <c r="Q23" s="45">
        <v>0</v>
      </c>
      <c r="R23" s="43">
        <f t="shared" si="4"/>
        <v>200</v>
      </c>
      <c r="S23" s="44">
        <v>200</v>
      </c>
      <c r="T23" s="45">
        <v>0</v>
      </c>
      <c r="U23" s="43">
        <f t="shared" si="5"/>
        <v>200</v>
      </c>
      <c r="V23" s="44">
        <v>200</v>
      </c>
      <c r="W23" s="45">
        <v>0</v>
      </c>
      <c r="X23" s="43">
        <f t="shared" si="6"/>
        <v>200</v>
      </c>
      <c r="Y23" s="44">
        <v>200</v>
      </c>
      <c r="Z23" s="45">
        <v>0</v>
      </c>
      <c r="AA23" s="43">
        <f t="shared" si="7"/>
        <v>200</v>
      </c>
      <c r="AB23" s="44">
        <v>200</v>
      </c>
      <c r="AC23" s="45">
        <v>0</v>
      </c>
      <c r="AD23" s="43">
        <f t="shared" si="8"/>
        <v>200</v>
      </c>
      <c r="AE23" s="44">
        <v>200</v>
      </c>
      <c r="AF23" s="45">
        <v>0</v>
      </c>
      <c r="AG23" s="43">
        <f t="shared" si="9"/>
        <v>200</v>
      </c>
      <c r="AH23" s="44">
        <v>200</v>
      </c>
      <c r="AI23" s="45">
        <v>0</v>
      </c>
      <c r="AJ23" s="43">
        <f t="shared" si="10"/>
        <v>200</v>
      </c>
      <c r="AK23" s="44">
        <v>200</v>
      </c>
      <c r="AL23" s="45">
        <v>0</v>
      </c>
    </row>
    <row r="24" spans="1:38" ht="11.25">
      <c r="A24" s="91" t="s">
        <v>21</v>
      </c>
      <c r="B24" s="92"/>
      <c r="C24" s="86">
        <f>SUM(E4:E23)</f>
        <v>0</v>
      </c>
      <c r="D24" s="86"/>
      <c r="E24" s="86"/>
      <c r="F24" s="86">
        <f>SUM(H4:H23)</f>
        <v>0</v>
      </c>
      <c r="G24" s="86"/>
      <c r="H24" s="86"/>
      <c r="I24" s="86">
        <f>SUM(K4:K23)</f>
        <v>0</v>
      </c>
      <c r="J24" s="86"/>
      <c r="K24" s="86"/>
      <c r="L24" s="86">
        <f>SUM(N4:N23)</f>
        <v>0</v>
      </c>
      <c r="M24" s="86"/>
      <c r="N24" s="86"/>
      <c r="O24" s="86">
        <f>SUM(Q4:Q23)</f>
        <v>0</v>
      </c>
      <c r="P24" s="86"/>
      <c r="Q24" s="86"/>
      <c r="R24" s="86">
        <f>SUM(T4:T23)</f>
        <v>0</v>
      </c>
      <c r="S24" s="86"/>
      <c r="T24" s="86"/>
      <c r="U24" s="86">
        <f>SUM(W4:W23)</f>
        <v>0</v>
      </c>
      <c r="V24" s="86"/>
      <c r="W24" s="86"/>
      <c r="X24" s="86">
        <f>SUM(Z4:Z23)</f>
        <v>0</v>
      </c>
      <c r="Y24" s="86"/>
      <c r="Z24" s="86"/>
      <c r="AA24" s="86">
        <f>SUM(AC4:AC23)</f>
        <v>0</v>
      </c>
      <c r="AB24" s="86"/>
      <c r="AC24" s="86"/>
      <c r="AD24" s="86">
        <f>SUM(AF4:AF23)</f>
        <v>0</v>
      </c>
      <c r="AE24" s="86"/>
      <c r="AF24" s="86"/>
      <c r="AG24" s="86">
        <f>SUM(AI4:AI23)</f>
        <v>0</v>
      </c>
      <c r="AH24" s="86"/>
      <c r="AI24" s="86"/>
      <c r="AJ24" s="86">
        <f>SUM(AL4:AL23)</f>
        <v>0</v>
      </c>
      <c r="AK24" s="86"/>
      <c r="AL24" s="86"/>
    </row>
    <row r="25" ht="11.25">
      <c r="C25" s="48"/>
    </row>
    <row r="26" spans="3:7" ht="11.25">
      <c r="C26" s="99"/>
      <c r="D26" s="99"/>
      <c r="E26" s="99"/>
      <c r="F26" s="99"/>
      <c r="G26" s="99"/>
    </row>
    <row r="27" ht="11.25">
      <c r="E27" s="49"/>
    </row>
    <row r="28" ht="11.25">
      <c r="E28" s="49"/>
    </row>
    <row r="29" ht="11.25">
      <c r="E29" s="49"/>
    </row>
  </sheetData>
  <mergeCells count="29">
    <mergeCell ref="C1:AL1"/>
    <mergeCell ref="F24:H24"/>
    <mergeCell ref="I24:K24"/>
    <mergeCell ref="L24:N24"/>
    <mergeCell ref="O24:Q24"/>
    <mergeCell ref="R24:T24"/>
    <mergeCell ref="U24:W24"/>
    <mergeCell ref="X24:Z24"/>
    <mergeCell ref="AA24:AC24"/>
    <mergeCell ref="AD24:AF24"/>
    <mergeCell ref="AG24:AI24"/>
    <mergeCell ref="AJ24:AL24"/>
    <mergeCell ref="C26:G26"/>
    <mergeCell ref="A1:B2"/>
    <mergeCell ref="C2:E2"/>
    <mergeCell ref="F2:H2"/>
    <mergeCell ref="I2:K2"/>
    <mergeCell ref="L2:N2"/>
    <mergeCell ref="O2:Q2"/>
    <mergeCell ref="R2:T2"/>
    <mergeCell ref="AA2:AC2"/>
    <mergeCell ref="AD2:AF2"/>
    <mergeCell ref="AG2:AI2"/>
    <mergeCell ref="AJ2:AL2"/>
    <mergeCell ref="U2:W2"/>
    <mergeCell ref="X2:Z2"/>
    <mergeCell ref="A3:A23"/>
    <mergeCell ref="A24:B24"/>
    <mergeCell ref="C24:E24"/>
  </mergeCells>
  <printOptions/>
  <pageMargins left="0.37" right="0.29" top="1"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Lawrence Orchard</dc:creator>
  <cp:keywords/>
  <dc:description/>
  <cp:lastModifiedBy>LifeNet</cp:lastModifiedBy>
  <cp:lastPrinted>1998-01-27T11:27:09Z</cp:lastPrinted>
  <dcterms:created xsi:type="dcterms:W3CDTF">1998-01-26T10:24:23Z</dcterms:created>
  <cp:category/>
  <cp:version/>
  <cp:contentType/>
  <cp:contentStatus/>
</cp:coreProperties>
</file>